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arun Arora\Desktop\Vaccine Survey\Revised Tables\"/>
    </mc:Choice>
  </mc:AlternateContent>
  <xr:revisionPtr revIDLastSave="0" documentId="13_ncr:1_{378ACF25-A799-4667-9104-AEE219D426CB}" xr6:coauthVersionLast="47" xr6:coauthVersionMax="47" xr10:uidLastSave="{00000000-0000-0000-0000-000000000000}"/>
  <bookViews>
    <workbookView xWindow="-108" yWindow="-108" windowWidth="23256" windowHeight="12576" tabRatio="711" activeTab="4" xr2:uid="{00000000-000D-0000-FFFF-FFFF00000000}"/>
  </bookViews>
  <sheets>
    <sheet name="Chennai Raw Data" sheetId="1" r:id="rId1"/>
    <sheet name="Frequency Tables" sheetId="2" r:id="rId2"/>
    <sheet name="Crosstabs- Age" sheetId="3" r:id="rId3"/>
    <sheet name="Crosstabs - Gender" sheetId="4" r:id="rId4"/>
    <sheet name="Crosstabs - HTs" sheetId="5" r:id="rId5"/>
  </sheets>
  <definedNames>
    <definedName name="_xlnm._FilterDatabase" localSheetId="0" hidden="1">'Chennai Raw Data'!$A$1:$AY$1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5" l="1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H74" i="5"/>
  <c r="F74" i="5"/>
  <c r="D74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H50" i="5"/>
  <c r="F50" i="5"/>
  <c r="D50" i="5"/>
  <c r="H43" i="5"/>
  <c r="H42" i="5"/>
  <c r="H41" i="5"/>
  <c r="H40" i="5"/>
  <c r="F43" i="5"/>
  <c r="F42" i="5"/>
  <c r="F41" i="5"/>
  <c r="F40" i="5"/>
  <c r="D41" i="5"/>
  <c r="D42" i="5"/>
  <c r="D43" i="5"/>
  <c r="D44" i="5"/>
  <c r="D40" i="5"/>
  <c r="H34" i="5"/>
  <c r="H33" i="5"/>
  <c r="H32" i="5"/>
  <c r="H31" i="5"/>
  <c r="F34" i="5"/>
  <c r="F33" i="5"/>
  <c r="F32" i="5"/>
  <c r="F31" i="5"/>
  <c r="D32" i="5"/>
  <c r="D33" i="5"/>
  <c r="D34" i="5"/>
  <c r="D31" i="5"/>
  <c r="H25" i="5"/>
  <c r="H24" i="5"/>
  <c r="H23" i="5"/>
  <c r="H22" i="5"/>
  <c r="F25" i="5"/>
  <c r="F24" i="5"/>
  <c r="F23" i="5"/>
  <c r="F22" i="5"/>
  <c r="D23" i="5"/>
  <c r="D24" i="5"/>
  <c r="D25" i="5"/>
  <c r="D22" i="5"/>
  <c r="H16" i="5"/>
  <c r="H15" i="5"/>
  <c r="H14" i="5"/>
  <c r="F16" i="5"/>
  <c r="F15" i="5"/>
  <c r="F14" i="5"/>
  <c r="D15" i="5"/>
  <c r="D16" i="5"/>
  <c r="D14" i="5"/>
  <c r="H8" i="5"/>
  <c r="H7" i="5"/>
  <c r="H6" i="5"/>
  <c r="F8" i="5"/>
  <c r="F7" i="5"/>
  <c r="F6" i="5"/>
  <c r="D7" i="5"/>
  <c r="D8" i="5"/>
  <c r="D6" i="5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H73" i="4"/>
  <c r="J73" i="4"/>
  <c r="F73" i="4"/>
  <c r="D73" i="4"/>
  <c r="J50" i="4" l="1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J49" i="4"/>
  <c r="F49" i="4"/>
  <c r="H49" i="4"/>
  <c r="D49" i="4"/>
  <c r="J42" i="4"/>
  <c r="J41" i="4"/>
  <c r="J40" i="4"/>
  <c r="J39" i="4"/>
  <c r="F43" i="4"/>
  <c r="F42" i="4"/>
  <c r="F41" i="4"/>
  <c r="F40" i="4"/>
  <c r="F39" i="4"/>
  <c r="H43" i="4"/>
  <c r="H42" i="4"/>
  <c r="H41" i="4"/>
  <c r="H40" i="4"/>
  <c r="H39" i="4"/>
  <c r="D40" i="4"/>
  <c r="D41" i="4"/>
  <c r="D42" i="4"/>
  <c r="D43" i="4"/>
  <c r="D39" i="4"/>
  <c r="J33" i="4"/>
  <c r="J32" i="4"/>
  <c r="J31" i="4"/>
  <c r="J30" i="4"/>
  <c r="F33" i="4"/>
  <c r="F32" i="4"/>
  <c r="F31" i="4"/>
  <c r="F30" i="4"/>
  <c r="H33" i="4"/>
  <c r="H32" i="4"/>
  <c r="H31" i="4"/>
  <c r="H30" i="4"/>
  <c r="D31" i="4"/>
  <c r="D32" i="4"/>
  <c r="D33" i="4"/>
  <c r="D30" i="4"/>
  <c r="J24" i="4"/>
  <c r="J23" i="4"/>
  <c r="J22" i="4"/>
  <c r="J21" i="4"/>
  <c r="F24" i="4"/>
  <c r="F23" i="4"/>
  <c r="F22" i="4"/>
  <c r="F21" i="4"/>
  <c r="H24" i="4"/>
  <c r="H23" i="4"/>
  <c r="H22" i="4"/>
  <c r="H21" i="4"/>
  <c r="D22" i="4"/>
  <c r="D23" i="4"/>
  <c r="D24" i="4"/>
  <c r="D21" i="4"/>
  <c r="J15" i="4"/>
  <c r="J14" i="4"/>
  <c r="F15" i="4"/>
  <c r="F14" i="4"/>
  <c r="H15" i="4"/>
  <c r="H14" i="4"/>
  <c r="D15" i="4"/>
  <c r="D14" i="4"/>
  <c r="J8" i="4"/>
  <c r="J7" i="4"/>
  <c r="J6" i="4"/>
  <c r="F8" i="4"/>
  <c r="F7" i="4"/>
  <c r="F6" i="4"/>
  <c r="H8" i="4"/>
  <c r="H7" i="4"/>
  <c r="H6" i="4"/>
  <c r="D7" i="4"/>
  <c r="D8" i="4"/>
  <c r="D6" i="4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J73" i="3"/>
  <c r="H73" i="3"/>
  <c r="F73" i="3"/>
  <c r="D73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J49" i="3"/>
  <c r="H49" i="3"/>
  <c r="F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49" i="3"/>
  <c r="J43" i="3"/>
  <c r="J42" i="3"/>
  <c r="J41" i="3"/>
  <c r="J40" i="3"/>
  <c r="J39" i="3"/>
  <c r="H43" i="3"/>
  <c r="H42" i="3"/>
  <c r="H41" i="3"/>
  <c r="H40" i="3"/>
  <c r="H39" i="3"/>
  <c r="F43" i="3"/>
  <c r="F42" i="3"/>
  <c r="F41" i="3"/>
  <c r="F40" i="3"/>
  <c r="F39" i="3"/>
  <c r="D40" i="3"/>
  <c r="D41" i="3"/>
  <c r="D42" i="3"/>
  <c r="D43" i="3"/>
  <c r="D39" i="3"/>
  <c r="J33" i="3"/>
  <c r="J32" i="3"/>
  <c r="J31" i="3"/>
  <c r="J30" i="3"/>
  <c r="H33" i="3"/>
  <c r="H32" i="3"/>
  <c r="H31" i="3"/>
  <c r="H30" i="3"/>
  <c r="F33" i="3"/>
  <c r="F32" i="3"/>
  <c r="F31" i="3"/>
  <c r="F30" i="3"/>
  <c r="D31" i="3"/>
  <c r="D32" i="3"/>
  <c r="D33" i="3"/>
  <c r="D30" i="3"/>
  <c r="J24" i="3"/>
  <c r="J23" i="3"/>
  <c r="J22" i="3"/>
  <c r="J21" i="3"/>
  <c r="H24" i="3"/>
  <c r="H23" i="3"/>
  <c r="H22" i="3"/>
  <c r="H21" i="3"/>
  <c r="F24" i="3"/>
  <c r="F23" i="3"/>
  <c r="F22" i="3"/>
  <c r="F21" i="3"/>
  <c r="D22" i="3"/>
  <c r="D23" i="3"/>
  <c r="D24" i="3"/>
  <c r="D21" i="3"/>
  <c r="J15" i="3"/>
  <c r="J14" i="3"/>
  <c r="H15" i="3"/>
  <c r="H14" i="3"/>
  <c r="F15" i="3"/>
  <c r="F14" i="3"/>
  <c r="D15" i="3"/>
  <c r="D14" i="3"/>
  <c r="J8" i="3"/>
  <c r="J7" i="3"/>
  <c r="J6" i="3"/>
  <c r="H8" i="3"/>
  <c r="H7" i="3"/>
  <c r="H6" i="3"/>
  <c r="F8" i="3"/>
  <c r="F7" i="3"/>
  <c r="F6" i="3"/>
  <c r="D7" i="3"/>
  <c r="D8" i="3"/>
  <c r="D6" i="3"/>
  <c r="D75" i="2"/>
  <c r="D86" i="2"/>
  <c r="D87" i="2"/>
  <c r="D73" i="2"/>
  <c r="D74" i="2"/>
  <c r="D88" i="2"/>
  <c r="D89" i="2"/>
  <c r="D90" i="2"/>
  <c r="D91" i="2"/>
  <c r="D92" i="2"/>
  <c r="D93" i="2"/>
  <c r="D81" i="2"/>
  <c r="D76" i="2"/>
  <c r="D78" i="2"/>
  <c r="D82" i="2"/>
  <c r="D79" i="2"/>
  <c r="D94" i="2"/>
  <c r="D95" i="2"/>
  <c r="D96" i="2"/>
  <c r="D77" i="2"/>
  <c r="D83" i="2"/>
  <c r="D84" i="2"/>
  <c r="D80" i="2"/>
  <c r="D85" i="2"/>
  <c r="D52" i="2"/>
  <c r="D53" i="2"/>
  <c r="D54" i="2"/>
  <c r="D55" i="2"/>
  <c r="D56" i="2"/>
  <c r="D57" i="2"/>
  <c r="D58" i="2"/>
  <c r="D59" i="2"/>
  <c r="D60" i="2"/>
  <c r="D61" i="2"/>
  <c r="D62" i="2"/>
  <c r="D51" i="2"/>
  <c r="D63" i="2"/>
  <c r="D64" i="2"/>
  <c r="D65" i="2"/>
  <c r="D66" i="2"/>
  <c r="D67" i="2"/>
  <c r="D68" i="2"/>
  <c r="D50" i="2"/>
  <c r="D42" i="2"/>
  <c r="D43" i="2"/>
  <c r="D44" i="2"/>
  <c r="D41" i="2"/>
  <c r="D34" i="2"/>
  <c r="D35" i="2"/>
  <c r="D36" i="2"/>
  <c r="D33" i="2"/>
  <c r="D26" i="2"/>
  <c r="D27" i="2"/>
  <c r="D28" i="2"/>
  <c r="D25" i="2"/>
  <c r="D20" i="2"/>
  <c r="D19" i="2"/>
  <c r="D13" i="2"/>
  <c r="D14" i="2"/>
  <c r="D12" i="2"/>
  <c r="D6" i="2"/>
  <c r="D7" i="2"/>
  <c r="D5" i="2"/>
</calcChain>
</file>

<file path=xl/sharedStrings.xml><?xml version="1.0" encoding="utf-8"?>
<sst xmlns="http://schemas.openxmlformats.org/spreadsheetml/2006/main" count="3015" uniqueCount="125">
  <si>
    <t>Vaccine Survey - Chennai</t>
  </si>
  <si>
    <t>Please indicate your Gender</t>
  </si>
  <si>
    <t>Options</t>
  </si>
  <si>
    <t>Male</t>
  </si>
  <si>
    <t>Female</t>
  </si>
  <si>
    <t>Grand Total</t>
  </si>
  <si>
    <t>N</t>
  </si>
  <si>
    <t>%</t>
  </si>
  <si>
    <t>Please indicate your Age</t>
  </si>
  <si>
    <t>18-44 years</t>
  </si>
  <si>
    <t>45 years or over</t>
  </si>
  <si>
    <t>I don't want to say</t>
  </si>
  <si>
    <t>Are you aware of the vaccination drive against corona/COVID 19 in India?</t>
  </si>
  <si>
    <t>No</t>
  </si>
  <si>
    <t>Yes</t>
  </si>
  <si>
    <t>Don't know</t>
  </si>
  <si>
    <t>Refused to answer</t>
  </si>
  <si>
    <t xml:space="preserve">Are people allowed to step out of their house to get vaccinated during a lockdown? </t>
  </si>
  <si>
    <t>Please indicate your Housing Type?</t>
  </si>
  <si>
    <t>HT 1 - Self Built Housing/Shack</t>
  </si>
  <si>
    <t>HT 2 - Notified Slum</t>
  </si>
  <si>
    <t xml:space="preserve">Have you been vaccinated? </t>
  </si>
  <si>
    <t>Yes, but only the first dose</t>
  </si>
  <si>
    <t>Yes, I've had both doses</t>
  </si>
  <si>
    <t>Why have you not taken the second dose of the vaccine yet? (multiple entry)</t>
  </si>
  <si>
    <t>My second dose is not yet due.</t>
  </si>
  <si>
    <t>Side effects from the 1st dose were too much so I don’t want a second dose.</t>
  </si>
  <si>
    <t>I have not had time to go for my second dose.</t>
  </si>
  <si>
    <t>I’m worried/my family are worried I’ll catch COVID-19 if I go out now.</t>
  </si>
  <si>
    <t>I don’t have money to pay for my second dose.</t>
  </si>
  <si>
    <t>My family won’t let me have the second dose.</t>
  </si>
  <si>
    <t>I haven’t got transport available to take me/no one will take me.</t>
  </si>
  <si>
    <t>I’ve had COVID now so I don’t think I need the second dose.</t>
  </si>
  <si>
    <t>My community/work/middleman/corporator/other has not arranged for the second dose yet (if done as part of a joint drive for example)</t>
  </si>
  <si>
    <t>I could not access my registration through any of the apps (COWIN/Arogya Setu/Umang)— they were not working.</t>
  </si>
  <si>
    <t>There have been no slots available to make an appointment</t>
  </si>
  <si>
    <t>There have only been slots available in a hospital/vaccination centre far from my place of residence.</t>
  </si>
  <si>
    <t>I went to get the second dose, but the vaccine was not available when I went.</t>
  </si>
  <si>
    <t>I went to get the second dose, but could not because I was told that they need a minimum number of people to open the vaccine box and there were not enough people at that point.</t>
  </si>
  <si>
    <t>I went to get the second dose, but there were too many people at the hospital &amp; I could not wait that long</t>
  </si>
  <si>
    <t>I went to get the second dose, but the crowd was too much so I did not want to stay.</t>
  </si>
  <si>
    <t xml:space="preserve">Don’t know </t>
  </si>
  <si>
    <t>Other</t>
  </si>
  <si>
    <t xml:space="preserve">Why have you not had the vaccine yet? (multiple entry) </t>
  </si>
  <si>
    <t xml:space="preserve">I’m not high risk so letting others take theirs first </t>
  </si>
  <si>
    <t>I don’t believe in vaccines.</t>
  </si>
  <si>
    <t xml:space="preserve">I don’t think COVID is serious/warrants a vaccine.  </t>
  </si>
  <si>
    <t>I’ve had COVID so I don’t think I need the vaccine.</t>
  </si>
  <si>
    <t>I’m worried about the side effects of the vaccine.</t>
  </si>
  <si>
    <t>I have not had time to register/go yet.</t>
  </si>
  <si>
    <t xml:space="preserve">I’m worried/my family are worried I’ll catch COVID-19 if I go out now. </t>
  </si>
  <si>
    <t>I don’t have money to pay for my vaccine.</t>
  </si>
  <si>
    <t>My family won’t let me have the vaccine.</t>
  </si>
  <si>
    <t>My community/work/middleman/corporator/other has not arranged for the vaccine yet (if done as part of a joint drive for example)</t>
  </si>
  <si>
    <t>I do not have the relevant ID to register for the vaccine.</t>
  </si>
  <si>
    <t>I do not have a smart phone or laptop to register for vaccination.</t>
  </si>
  <si>
    <t>I have not been able to register through any of the apps (COWIN/Arogya Setu/Umang)  — they were not working.</t>
  </si>
  <si>
    <t>I went to get the first dose, but the vaccine was not available when I went.</t>
  </si>
  <si>
    <t>I went to get the first dose, but could not because I was told that they need a minimum number of people to open the vaccine box and there were not enough people at that point.</t>
  </si>
  <si>
    <t>I went to get the first dose, but there were too many people at the hospital &amp; I could not wait that long</t>
  </si>
  <si>
    <t>I went to get the first dose, but the crowd was too much so I did not want to stay.</t>
  </si>
  <si>
    <t>Don’t know</t>
  </si>
  <si>
    <t>My first dose is yet due.</t>
  </si>
  <si>
    <t>&lt;1%</t>
  </si>
  <si>
    <t>Vaccine Survey - Chennai (Crosstabs - Age)</t>
  </si>
  <si>
    <t>Vaccine Survey - Chennai (Crosstabs - Gender)</t>
  </si>
  <si>
    <t>Vaccine Survey - Chennai (Crosstabs - HTs)</t>
  </si>
  <si>
    <t>Note: This question was asked to those who selected option 1 (YES,  BUT ONLY THE FIRST DOSE) in Q4</t>
  </si>
  <si>
    <t>Note: This question was asked to those who selected option 2 (NO) in Q4</t>
  </si>
  <si>
    <t>ID (interviewee - from spreadsheet)</t>
  </si>
  <si>
    <t>Please indicate your gender. Tick 1 box.</t>
  </si>
  <si>
    <t>Please indicate your age. Tick 1 box.</t>
  </si>
  <si>
    <t>Housing Type</t>
  </si>
  <si>
    <t>Have you been vaccinated?</t>
  </si>
  <si>
    <t>Chennai</t>
  </si>
  <si>
    <t xml:space="preserve">Given the samples for Covid test. Once the result comes they will take the decision </t>
  </si>
  <si>
    <t>Consulted the personal doctor and told me to get vaccinate after a month</t>
  </si>
  <si>
    <t>I have not been able to register through any of the apps (COWIN/Arogya Setu/Umang) - they were not working.</t>
  </si>
  <si>
    <t>I don't believe in vaccines.</t>
  </si>
  <si>
    <t>I'm worried about the side effects of the vaccine.</t>
  </si>
  <si>
    <t>Most of the people who took vaccine died. So no idea of taking vaccine</t>
  </si>
  <si>
    <t>Why have you not taken the second dose of the vaccine yet? (multiple entry)_1_My second dose is not yet due.</t>
  </si>
  <si>
    <t>Why have you not taken the second dose of the vaccine yet? (multiple entry)_2_Side effects from the 1st dose were too much so I don’t want a second dose.</t>
  </si>
  <si>
    <t>Why have you not taken the second dose of the vaccine yet? (multiple entry)_3_I have not had time to go for my second dose.</t>
  </si>
  <si>
    <t>Why have you not taken the second dose of the vaccine yet? (multiple entry)_4_I’m worried/my family are worried I’ll catch COVID-19 if I go out now.</t>
  </si>
  <si>
    <t>Why have you not taken the second dose of the vaccine yet? (multiple entry)_5_I don’t have money to pay for my second dose.</t>
  </si>
  <si>
    <t xml:space="preserve">Why have you not taken the second dose of the vaccine yet? (multiple entry)_6_My family won’t let me have the second dose. </t>
  </si>
  <si>
    <t>Why have you not taken the second dose of the vaccine yet? (multiple entry)_7_I haven’t got transport available to take me/no one will take me.</t>
  </si>
  <si>
    <t>Why have you not taken the second dose of the vaccine yet? (multiple entry)_8_I’ve had COVID now so I don’t think I need the second dose.</t>
  </si>
  <si>
    <t>Why have you not taken the second dose of the vaccine yet? (multiple entry)_9_My community/work/middleman/corporator/other has not arranged for the second dose yet (if done as part of a joint drive for example)</t>
  </si>
  <si>
    <t xml:space="preserve">Why have you not taken the second dose of the vaccine yet? (multiple entry)_10_I could not access my registration through any of the apps (COWIN/Arogya Setu/Umang) – they were not working. </t>
  </si>
  <si>
    <t>Why have you not taken the second dose of the vaccine yet? (multiple entry)_11_There have been no slots available to make an appointment</t>
  </si>
  <si>
    <t>Why have you not taken the second dose of the vaccine yet? (multiple entry)_12_There have only been slots available in a hospital/vaccination centre far from my place of residence.</t>
  </si>
  <si>
    <t>Why have you not taken the second dose of the vaccine yet? (multiple entry)_13_I went to get the second dose, but the vaccine was not available when I went.</t>
  </si>
  <si>
    <t>Why have you not taken the second dose of the vaccine yet? (multiple entry)_14_I went to get the second dose, but could not because I was told that they need a minimum number of people to open the vaccine box and there were not enough people at that point.</t>
  </si>
  <si>
    <t xml:space="preserve">Why have you not taken the second dose of the vaccine yet? (multiple entry)_15_I went to get the second dose, but there were too many people at the hospital &amp; I could not wait that long </t>
  </si>
  <si>
    <t>Why have you not taken the second dose of the vaccine yet? (multiple entry)_16_I went to get the second dose, but the crowd was too much so I did not want to stay.</t>
  </si>
  <si>
    <t>Why have you not taken the second dose of the vaccine yet? (multiple entry)_17_Don’t know.</t>
  </si>
  <si>
    <t xml:space="preserve">Why have you not taken the second dose of the vaccine yet? (multiple entry)_18_Refused to answer. </t>
  </si>
  <si>
    <t>Why have you not taken the second dose of the vaccine yet? (multiple entry)_19_Other</t>
  </si>
  <si>
    <t>Why have you not had the vaccine yet? (multiple entry)_1 _I’m not high risk so letting others take theirs first</t>
  </si>
  <si>
    <t xml:space="preserve">Why have you not had the vaccine yet? (multiple entry)_2_I don’t believe in vaccines. </t>
  </si>
  <si>
    <t xml:space="preserve">Why have you not had the vaccine yet? (multiple entry)_3_I don’t think COVID is serious/warrants a vaccine. </t>
  </si>
  <si>
    <t>Why have you not had the vaccine yet? (multiple entry)_4_I’ve had COVID so I don’t think I need the vaccine.</t>
  </si>
  <si>
    <t xml:space="preserve">Why have you not had the vaccine yet? (multiple entry)_5_I’m worried about the side effects of the vaccine. </t>
  </si>
  <si>
    <t>Why have you not had the vaccine yet? (multiple entry)_6_I have not had time to register/go yet.</t>
  </si>
  <si>
    <t xml:space="preserve">Why have you not had the vaccine yet? (multiple entry)_7_I’m worried/my family are worried I’ll catch COVID-19 if I go out now. </t>
  </si>
  <si>
    <t xml:space="preserve">Why have you not had the vaccine yet? (multiple entry)_8_I don’t have money to pay for my vaccine. </t>
  </si>
  <si>
    <t xml:space="preserve">Why have you not had the vaccine yet? (multiple entry)_9_My family won’t let me have the vaccine.  </t>
  </si>
  <si>
    <t>Why have you not had the vaccine yet? (multiple entry)_10_I haven’t got transport available to take me/no one will take me.</t>
  </si>
  <si>
    <t>Why have you not had the vaccine yet? (multiple entry)_11_My community/work/middleman/corporator/other has not arranged for the vaccine yet (if done as part of a joint drive for example)</t>
  </si>
  <si>
    <t xml:space="preserve">Why have you not had the vaccine yet? (multiple entry)_12_I do not have the relevant ID to register for the vaccine. </t>
  </si>
  <si>
    <t xml:space="preserve">Why have you not had the vaccine yet? (multiple entry)_13_I do not have a smart phone or laptop to register for vaccination. </t>
  </si>
  <si>
    <t xml:space="preserve">Why have you not had the vaccine yet? (multiple entry)_14_I have not been able to register through any of the apps (COWIN/Arogya Setu/Umang) – they were not working. </t>
  </si>
  <si>
    <t>Why have you not had the vaccine yet? (multiple entry)_15_There have been no slots available to make an appointment</t>
  </si>
  <si>
    <t>Why have you not had the vaccine yet? (multiple entry)_16_There have only been slots available in a hospital/vaccination centre far from my place of residence.</t>
  </si>
  <si>
    <t>Why have you not had the vaccine yet? (multiple entry)_17_I went to get the first dose, but the vaccine was not available when I went.</t>
  </si>
  <si>
    <t>Why have you not had the vaccine yet? (multiple entry)_18_I went to get the first dose, but could not because I was told that they need a minimum number of people to open the vaccine box and there were not enough people at that point.</t>
  </si>
  <si>
    <t xml:space="preserve">Why have you not had the vaccine yet? (multiple entry)_19_I went to get the first dose, but there were too many people at the hospital &amp; I could not wait that long </t>
  </si>
  <si>
    <t>Why have you not had the vaccine yet? (multiple entry)_20_I went to get the first dose, but the crowd was too much so I did not want to stay.</t>
  </si>
  <si>
    <t>Why have you not had the vaccine yet? (multiple entry)_21_My first dose is yet due.</t>
  </si>
  <si>
    <t>Why have you not had the vaccine yet? (multiple entry)_22_Don't know</t>
  </si>
  <si>
    <t>Why have you not had the vaccine yet? (multiple entry)_23_Refused to answer.</t>
  </si>
  <si>
    <t>Why have you not had the vaccine yet? (multiple entry)_24_Other</t>
  </si>
  <si>
    <t>Confirm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</si>
</sst>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9" fontId="2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9" fontId="0" fillId="0" borderId="0" xfId="1" applyFont="1"/>
    <xf numFmtId="0" fontId="0" fillId="0" borderId="1" xfId="0" applyNumberFormat="1" applyBorder="1"/>
    <xf numFmtId="9" fontId="0" fillId="0" borderId="1" xfId="1" applyFont="1" applyBorder="1"/>
    <xf numFmtId="0" fontId="2" fillId="2" borderId="1" xfId="0" applyNumberFormat="1" applyFont="1" applyFill="1" applyBorder="1"/>
    <xf numFmtId="0" fontId="2" fillId="0" borderId="0" xfId="0" applyFont="1" applyAlignment="1">
      <alignment horizontal="right"/>
    </xf>
    <xf numFmtId="0" fontId="0" fillId="0" borderId="1" xfId="0" applyNumberFormat="1" applyFill="1" applyBorder="1"/>
    <xf numFmtId="9" fontId="0" fillId="0" borderId="1" xfId="1" applyFont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9" fontId="0" fillId="0" borderId="0" xfId="1" applyNumberFormat="1" applyFont="1"/>
    <xf numFmtId="9" fontId="0" fillId="0" borderId="1" xfId="1" applyNumberFormat="1" applyFont="1" applyBorder="1" applyAlignment="1">
      <alignment horizontal="center"/>
    </xf>
    <xf numFmtId="1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00"/>
  <sheetViews>
    <sheetView workbookViewId="0">
      <pane ySplit="1" topLeftCell="A274" activePane="bottomLeft" state="frozen"/>
      <selection activeCell="K1" sqref="K1"/>
      <selection pane="bottomLeft" activeCell="A2" sqref="A2:A300"/>
    </sheetView>
  </sheetViews>
  <sheetFormatPr defaultRowHeight="14.4" x14ac:dyDescent="0.3"/>
  <cols>
    <col min="1" max="2" width="12.33203125" customWidth="1"/>
    <col min="3" max="3" width="26.6640625" customWidth="1"/>
    <col min="4" max="4" width="17.5546875" customWidth="1"/>
    <col min="5" max="5" width="17.109375" customWidth="1"/>
    <col min="6" max="6" width="21.5546875" customWidth="1"/>
    <col min="7" max="21" width="15" customWidth="1"/>
  </cols>
  <sheetData>
    <row r="1" spans="1:51" s="30" customFormat="1" ht="27.75" customHeight="1" x14ac:dyDescent="0.3">
      <c r="A1" s="30" t="s">
        <v>69</v>
      </c>
      <c r="B1" s="30" t="s">
        <v>124</v>
      </c>
      <c r="C1" s="30" t="s">
        <v>70</v>
      </c>
      <c r="D1" s="30" t="s">
        <v>71</v>
      </c>
      <c r="E1" s="30" t="s">
        <v>72</v>
      </c>
      <c r="F1" s="30" t="s">
        <v>12</v>
      </c>
      <c r="G1" s="30" t="s">
        <v>17</v>
      </c>
      <c r="H1" s="30" t="s">
        <v>73</v>
      </c>
      <c r="I1" s="30" t="s">
        <v>81</v>
      </c>
      <c r="J1" s="30" t="s">
        <v>82</v>
      </c>
      <c r="K1" s="30" t="s">
        <v>83</v>
      </c>
      <c r="L1" s="30" t="s">
        <v>84</v>
      </c>
      <c r="M1" s="30" t="s">
        <v>85</v>
      </c>
      <c r="N1" s="30" t="s">
        <v>86</v>
      </c>
      <c r="O1" s="30" t="s">
        <v>87</v>
      </c>
      <c r="P1" s="30" t="s">
        <v>88</v>
      </c>
      <c r="Q1" s="30" t="s">
        <v>89</v>
      </c>
      <c r="R1" s="30" t="s">
        <v>90</v>
      </c>
      <c r="S1" s="30" t="s">
        <v>91</v>
      </c>
      <c r="T1" s="31" t="s">
        <v>92</v>
      </c>
      <c r="U1" s="31" t="s">
        <v>93</v>
      </c>
      <c r="V1" s="30" t="s">
        <v>94</v>
      </c>
      <c r="W1" s="30" t="s">
        <v>95</v>
      </c>
      <c r="X1" s="30" t="s">
        <v>96</v>
      </c>
      <c r="Y1" s="30" t="s">
        <v>97</v>
      </c>
      <c r="Z1" s="30" t="s">
        <v>98</v>
      </c>
      <c r="AA1" s="30" t="s">
        <v>99</v>
      </c>
      <c r="AB1" s="30" t="s">
        <v>100</v>
      </c>
      <c r="AC1" s="30" t="s">
        <v>101</v>
      </c>
      <c r="AD1" s="30" t="s">
        <v>102</v>
      </c>
      <c r="AE1" s="30" t="s">
        <v>103</v>
      </c>
      <c r="AF1" s="30" t="s">
        <v>104</v>
      </c>
      <c r="AG1" s="30" t="s">
        <v>105</v>
      </c>
      <c r="AH1" s="30" t="s">
        <v>106</v>
      </c>
      <c r="AI1" s="30" t="s">
        <v>107</v>
      </c>
      <c r="AJ1" s="30" t="s">
        <v>108</v>
      </c>
      <c r="AK1" s="30" t="s">
        <v>109</v>
      </c>
      <c r="AL1" s="30" t="s">
        <v>110</v>
      </c>
      <c r="AM1" s="30" t="s">
        <v>111</v>
      </c>
      <c r="AN1" s="30" t="s">
        <v>112</v>
      </c>
      <c r="AO1" s="30" t="s">
        <v>113</v>
      </c>
      <c r="AP1" s="30" t="s">
        <v>114</v>
      </c>
      <c r="AQ1" s="30" t="s">
        <v>115</v>
      </c>
      <c r="AR1" s="30" t="s">
        <v>116</v>
      </c>
      <c r="AS1" s="30" t="s">
        <v>117</v>
      </c>
      <c r="AT1" s="30" t="s">
        <v>118</v>
      </c>
      <c r="AU1" s="30" t="s">
        <v>119</v>
      </c>
      <c r="AV1" s="30" t="s">
        <v>120</v>
      </c>
      <c r="AW1" s="30" t="s">
        <v>121</v>
      </c>
      <c r="AX1" s="30" t="s">
        <v>122</v>
      </c>
      <c r="AY1" s="30" t="s">
        <v>123</v>
      </c>
    </row>
    <row r="2" spans="1:51" x14ac:dyDescent="0.3">
      <c r="A2">
        <v>55</v>
      </c>
      <c r="B2" t="s">
        <v>74</v>
      </c>
      <c r="C2" t="s">
        <v>4</v>
      </c>
      <c r="D2" t="s">
        <v>10</v>
      </c>
      <c r="E2" t="s">
        <v>20</v>
      </c>
      <c r="F2" t="s">
        <v>15</v>
      </c>
      <c r="G2" t="s">
        <v>15</v>
      </c>
      <c r="H2" t="s">
        <v>13</v>
      </c>
      <c r="AY2" t="s">
        <v>75</v>
      </c>
    </row>
    <row r="3" spans="1:51" x14ac:dyDescent="0.3">
      <c r="A3">
        <v>133</v>
      </c>
      <c r="B3" t="s">
        <v>74</v>
      </c>
      <c r="C3" t="s">
        <v>4</v>
      </c>
      <c r="D3" t="s">
        <v>9</v>
      </c>
      <c r="E3" t="s">
        <v>20</v>
      </c>
      <c r="F3" t="s">
        <v>14</v>
      </c>
      <c r="G3" t="s">
        <v>14</v>
      </c>
      <c r="H3" t="s">
        <v>13</v>
      </c>
      <c r="AY3" t="s">
        <v>76</v>
      </c>
    </row>
    <row r="4" spans="1:51" x14ac:dyDescent="0.3">
      <c r="A4">
        <v>145</v>
      </c>
      <c r="B4" t="s">
        <v>74</v>
      </c>
      <c r="C4" t="s">
        <v>4</v>
      </c>
      <c r="D4" t="s">
        <v>10</v>
      </c>
      <c r="E4" t="s">
        <v>20</v>
      </c>
      <c r="F4" t="s">
        <v>15</v>
      </c>
      <c r="G4" t="s">
        <v>15</v>
      </c>
      <c r="H4" t="s">
        <v>13</v>
      </c>
      <c r="AW4" t="s">
        <v>15</v>
      </c>
    </row>
    <row r="5" spans="1:51" x14ac:dyDescent="0.3">
      <c r="A5">
        <v>146</v>
      </c>
      <c r="B5" t="s">
        <v>74</v>
      </c>
      <c r="C5" t="s">
        <v>11</v>
      </c>
      <c r="D5" t="s">
        <v>11</v>
      </c>
      <c r="E5" t="s">
        <v>20</v>
      </c>
      <c r="F5" t="s">
        <v>14</v>
      </c>
      <c r="G5" t="s">
        <v>14</v>
      </c>
      <c r="H5" t="s">
        <v>13</v>
      </c>
      <c r="AO5" t="s">
        <v>77</v>
      </c>
    </row>
    <row r="6" spans="1:51" x14ac:dyDescent="0.3">
      <c r="A6">
        <v>147</v>
      </c>
      <c r="B6" t="s">
        <v>74</v>
      </c>
      <c r="C6" t="s">
        <v>11</v>
      </c>
      <c r="D6" t="s">
        <v>11</v>
      </c>
      <c r="E6" t="s">
        <v>20</v>
      </c>
      <c r="F6" t="s">
        <v>14</v>
      </c>
      <c r="G6" t="s">
        <v>14</v>
      </c>
      <c r="H6" t="s">
        <v>23</v>
      </c>
    </row>
    <row r="7" spans="1:51" x14ac:dyDescent="0.3">
      <c r="A7">
        <v>148</v>
      </c>
      <c r="B7" t="s">
        <v>74</v>
      </c>
      <c r="C7" t="s">
        <v>3</v>
      </c>
      <c r="D7" t="s">
        <v>11</v>
      </c>
      <c r="E7" t="s">
        <v>20</v>
      </c>
      <c r="F7" t="s">
        <v>14</v>
      </c>
      <c r="G7" t="s">
        <v>15</v>
      </c>
      <c r="H7" t="s">
        <v>13</v>
      </c>
      <c r="AC7" t="s">
        <v>78</v>
      </c>
      <c r="AF7" t="s">
        <v>79</v>
      </c>
    </row>
    <row r="8" spans="1:51" x14ac:dyDescent="0.3">
      <c r="A8" s="29">
        <v>144</v>
      </c>
      <c r="B8" t="s">
        <v>74</v>
      </c>
      <c r="C8" t="s">
        <v>3</v>
      </c>
      <c r="D8" t="s">
        <v>10</v>
      </c>
      <c r="E8" t="s">
        <v>20</v>
      </c>
      <c r="F8" t="s">
        <v>15</v>
      </c>
      <c r="G8" t="s">
        <v>15</v>
      </c>
      <c r="H8" t="s">
        <v>13</v>
      </c>
      <c r="AN8" t="s">
        <v>55</v>
      </c>
    </row>
    <row r="9" spans="1:51" x14ac:dyDescent="0.3">
      <c r="A9">
        <v>111</v>
      </c>
      <c r="B9" t="s">
        <v>74</v>
      </c>
      <c r="C9" t="s">
        <v>4</v>
      </c>
      <c r="D9" t="s">
        <v>10</v>
      </c>
      <c r="E9" t="s">
        <v>20</v>
      </c>
      <c r="F9" t="s">
        <v>14</v>
      </c>
      <c r="G9" t="s">
        <v>14</v>
      </c>
      <c r="H9" t="s">
        <v>22</v>
      </c>
      <c r="I9" t="s">
        <v>25</v>
      </c>
    </row>
    <row r="10" spans="1:51" x14ac:dyDescent="0.3">
      <c r="A10">
        <v>112</v>
      </c>
      <c r="B10" t="s">
        <v>74</v>
      </c>
      <c r="C10" t="s">
        <v>4</v>
      </c>
      <c r="D10" t="s">
        <v>9</v>
      </c>
      <c r="E10" t="s">
        <v>20</v>
      </c>
      <c r="F10" t="s">
        <v>15</v>
      </c>
      <c r="G10" t="s">
        <v>15</v>
      </c>
      <c r="H10" t="s">
        <v>13</v>
      </c>
      <c r="AF10" t="s">
        <v>79</v>
      </c>
    </row>
    <row r="11" spans="1:51" x14ac:dyDescent="0.3">
      <c r="A11">
        <v>121</v>
      </c>
      <c r="B11" t="s">
        <v>74</v>
      </c>
      <c r="C11" t="s">
        <v>11</v>
      </c>
      <c r="D11" t="s">
        <v>11</v>
      </c>
      <c r="E11" t="s">
        <v>20</v>
      </c>
      <c r="F11" t="s">
        <v>14</v>
      </c>
      <c r="G11" t="s">
        <v>14</v>
      </c>
      <c r="H11" t="s">
        <v>23</v>
      </c>
    </row>
    <row r="12" spans="1:51" x14ac:dyDescent="0.3">
      <c r="A12">
        <v>150</v>
      </c>
      <c r="B12" t="s">
        <v>74</v>
      </c>
      <c r="C12" t="s">
        <v>11</v>
      </c>
      <c r="D12" t="s">
        <v>11</v>
      </c>
      <c r="E12" t="s">
        <v>19</v>
      </c>
      <c r="F12" t="s">
        <v>14</v>
      </c>
      <c r="G12" t="s">
        <v>14</v>
      </c>
      <c r="H12" t="s">
        <v>22</v>
      </c>
      <c r="I12" t="s">
        <v>25</v>
      </c>
    </row>
    <row r="13" spans="1:51" x14ac:dyDescent="0.3">
      <c r="A13">
        <v>158</v>
      </c>
      <c r="B13" t="s">
        <v>74</v>
      </c>
      <c r="C13" t="s">
        <v>3</v>
      </c>
      <c r="D13" t="s">
        <v>11</v>
      </c>
      <c r="E13" t="s">
        <v>19</v>
      </c>
      <c r="F13" t="s">
        <v>14</v>
      </c>
      <c r="G13" t="s">
        <v>14</v>
      </c>
      <c r="H13" t="s">
        <v>13</v>
      </c>
      <c r="AC13" t="s">
        <v>78</v>
      </c>
    </row>
    <row r="14" spans="1:51" x14ac:dyDescent="0.3">
      <c r="A14">
        <v>159</v>
      </c>
      <c r="B14" t="s">
        <v>74</v>
      </c>
      <c r="C14" t="s">
        <v>4</v>
      </c>
      <c r="D14" t="s">
        <v>10</v>
      </c>
      <c r="E14" t="s">
        <v>19</v>
      </c>
      <c r="F14" t="s">
        <v>14</v>
      </c>
      <c r="G14" t="s">
        <v>14</v>
      </c>
      <c r="H14" t="s">
        <v>13</v>
      </c>
      <c r="AC14" t="s">
        <v>78</v>
      </c>
      <c r="AF14" t="s">
        <v>79</v>
      </c>
      <c r="AY14" t="s">
        <v>80</v>
      </c>
    </row>
    <row r="15" spans="1:51" x14ac:dyDescent="0.3">
      <c r="A15">
        <v>2574</v>
      </c>
      <c r="B15" t="s">
        <v>74</v>
      </c>
      <c r="C15" t="s">
        <v>3</v>
      </c>
      <c r="D15" t="s">
        <v>11</v>
      </c>
      <c r="E15" t="s">
        <v>20</v>
      </c>
      <c r="F15" t="s">
        <v>14</v>
      </c>
      <c r="G15" t="s">
        <v>14</v>
      </c>
      <c r="H15" t="s">
        <v>13</v>
      </c>
      <c r="AC15" t="s">
        <v>78</v>
      </c>
      <c r="AF15" t="s">
        <v>79</v>
      </c>
    </row>
    <row r="16" spans="1:51" x14ac:dyDescent="0.3">
      <c r="A16">
        <v>2576</v>
      </c>
      <c r="B16" t="s">
        <v>74</v>
      </c>
      <c r="C16" t="s">
        <v>3</v>
      </c>
      <c r="D16" t="s">
        <v>11</v>
      </c>
      <c r="E16" t="s">
        <v>20</v>
      </c>
      <c r="F16" t="s">
        <v>14</v>
      </c>
      <c r="G16" t="s">
        <v>14</v>
      </c>
      <c r="H16" t="s">
        <v>22</v>
      </c>
      <c r="I16" t="s">
        <v>25</v>
      </c>
    </row>
    <row r="17" spans="1:48" x14ac:dyDescent="0.3">
      <c r="A17">
        <v>2589</v>
      </c>
      <c r="B17" t="s">
        <v>74</v>
      </c>
      <c r="C17" t="s">
        <v>11</v>
      </c>
      <c r="D17" t="s">
        <v>11</v>
      </c>
      <c r="E17" t="s">
        <v>19</v>
      </c>
      <c r="F17" t="s">
        <v>15</v>
      </c>
      <c r="G17" t="s">
        <v>14</v>
      </c>
      <c r="H17" t="s">
        <v>22</v>
      </c>
      <c r="U17" t="s">
        <v>37</v>
      </c>
    </row>
    <row r="18" spans="1:48" x14ac:dyDescent="0.3">
      <c r="A18">
        <v>2591</v>
      </c>
      <c r="B18" t="s">
        <v>74</v>
      </c>
      <c r="C18" t="s">
        <v>4</v>
      </c>
      <c r="D18" t="s">
        <v>9</v>
      </c>
      <c r="E18" t="s">
        <v>19</v>
      </c>
      <c r="F18" t="s">
        <v>14</v>
      </c>
      <c r="G18" t="s">
        <v>14</v>
      </c>
      <c r="H18" t="s">
        <v>13</v>
      </c>
      <c r="AP18" t="s">
        <v>35</v>
      </c>
      <c r="AQ18" t="s">
        <v>36</v>
      </c>
    </row>
    <row r="19" spans="1:48" x14ac:dyDescent="0.3">
      <c r="A19">
        <v>2623</v>
      </c>
      <c r="B19" t="s">
        <v>74</v>
      </c>
      <c r="C19" t="s">
        <v>4</v>
      </c>
      <c r="D19" t="s">
        <v>10</v>
      </c>
      <c r="E19" t="s">
        <v>20</v>
      </c>
      <c r="F19" t="s">
        <v>14</v>
      </c>
      <c r="G19" t="s">
        <v>14</v>
      </c>
      <c r="H19" t="s">
        <v>13</v>
      </c>
      <c r="AF19" t="s">
        <v>79</v>
      </c>
    </row>
    <row r="20" spans="1:48" x14ac:dyDescent="0.3">
      <c r="A20">
        <v>2655</v>
      </c>
      <c r="B20" t="s">
        <v>74</v>
      </c>
      <c r="C20" t="s">
        <v>3</v>
      </c>
      <c r="D20" t="s">
        <v>10</v>
      </c>
      <c r="E20" t="s">
        <v>20</v>
      </c>
      <c r="F20" t="s">
        <v>14</v>
      </c>
      <c r="G20" t="s">
        <v>14</v>
      </c>
      <c r="H20" t="s">
        <v>23</v>
      </c>
    </row>
    <row r="21" spans="1:48" x14ac:dyDescent="0.3">
      <c r="A21">
        <v>2728</v>
      </c>
      <c r="B21" t="s">
        <v>74</v>
      </c>
      <c r="C21" t="s">
        <v>11</v>
      </c>
      <c r="D21" t="s">
        <v>11</v>
      </c>
      <c r="E21" t="s">
        <v>20</v>
      </c>
      <c r="F21" t="s">
        <v>14</v>
      </c>
      <c r="G21" t="s">
        <v>14</v>
      </c>
      <c r="H21" t="s">
        <v>22</v>
      </c>
      <c r="I21" t="s">
        <v>25</v>
      </c>
    </row>
    <row r="22" spans="1:48" x14ac:dyDescent="0.3">
      <c r="A22">
        <v>2780</v>
      </c>
      <c r="B22" t="s">
        <v>74</v>
      </c>
      <c r="C22" t="s">
        <v>4</v>
      </c>
      <c r="D22" t="s">
        <v>9</v>
      </c>
      <c r="E22" t="s">
        <v>20</v>
      </c>
      <c r="F22" t="s">
        <v>14</v>
      </c>
      <c r="G22" t="s">
        <v>14</v>
      </c>
      <c r="H22" t="s">
        <v>13</v>
      </c>
      <c r="AF22" t="s">
        <v>79</v>
      </c>
    </row>
    <row r="23" spans="1:48" x14ac:dyDescent="0.3">
      <c r="A23">
        <v>2786</v>
      </c>
      <c r="B23" t="s">
        <v>74</v>
      </c>
      <c r="C23" t="s">
        <v>4</v>
      </c>
      <c r="D23" t="s">
        <v>9</v>
      </c>
      <c r="E23" t="s">
        <v>20</v>
      </c>
      <c r="F23" t="s">
        <v>14</v>
      </c>
      <c r="G23" t="s">
        <v>14</v>
      </c>
      <c r="H23" t="s">
        <v>22</v>
      </c>
      <c r="I23" t="s">
        <v>25</v>
      </c>
    </row>
    <row r="24" spans="1:48" x14ac:dyDescent="0.3">
      <c r="A24">
        <v>108</v>
      </c>
      <c r="B24" t="s">
        <v>74</v>
      </c>
      <c r="C24" t="s">
        <v>3</v>
      </c>
      <c r="D24" t="s">
        <v>9</v>
      </c>
      <c r="E24" t="s">
        <v>20</v>
      </c>
      <c r="F24" t="s">
        <v>14</v>
      </c>
      <c r="G24" t="s">
        <v>14</v>
      </c>
      <c r="H24" t="s">
        <v>22</v>
      </c>
      <c r="I24" t="s">
        <v>25</v>
      </c>
    </row>
    <row r="25" spans="1:48" x14ac:dyDescent="0.3">
      <c r="A25">
        <v>160</v>
      </c>
      <c r="B25" t="s">
        <v>74</v>
      </c>
      <c r="C25" t="s">
        <v>11</v>
      </c>
      <c r="D25" t="s">
        <v>11</v>
      </c>
      <c r="E25" t="s">
        <v>19</v>
      </c>
      <c r="F25" t="s">
        <v>14</v>
      </c>
      <c r="G25" t="s">
        <v>14</v>
      </c>
      <c r="H25" t="s">
        <v>13</v>
      </c>
      <c r="AC25" t="s">
        <v>78</v>
      </c>
      <c r="AF25" t="s">
        <v>79</v>
      </c>
    </row>
    <row r="26" spans="1:48" x14ac:dyDescent="0.3">
      <c r="A26">
        <v>2592</v>
      </c>
      <c r="B26" t="s">
        <v>74</v>
      </c>
      <c r="C26" t="s">
        <v>4</v>
      </c>
      <c r="D26" t="s">
        <v>11</v>
      </c>
      <c r="E26" t="s">
        <v>19</v>
      </c>
      <c r="F26" t="s">
        <v>14</v>
      </c>
      <c r="G26" t="s">
        <v>14</v>
      </c>
      <c r="H26" t="s">
        <v>13</v>
      </c>
      <c r="AR26" t="s">
        <v>57</v>
      </c>
    </row>
    <row r="27" spans="1:48" x14ac:dyDescent="0.3">
      <c r="A27">
        <v>2736</v>
      </c>
      <c r="B27" t="s">
        <v>74</v>
      </c>
      <c r="C27" t="s">
        <v>4</v>
      </c>
      <c r="D27" t="s">
        <v>10</v>
      </c>
      <c r="E27" t="s">
        <v>20</v>
      </c>
      <c r="F27" t="s">
        <v>14</v>
      </c>
      <c r="G27" t="s">
        <v>14</v>
      </c>
      <c r="H27" t="s">
        <v>23</v>
      </c>
    </row>
    <row r="28" spans="1:48" x14ac:dyDescent="0.3">
      <c r="A28">
        <v>2750</v>
      </c>
      <c r="B28" t="s">
        <v>74</v>
      </c>
      <c r="C28" t="s">
        <v>3</v>
      </c>
      <c r="D28" t="s">
        <v>10</v>
      </c>
      <c r="E28" t="s">
        <v>20</v>
      </c>
      <c r="F28" t="s">
        <v>14</v>
      </c>
      <c r="G28" t="s">
        <v>14</v>
      </c>
      <c r="H28" t="s">
        <v>23</v>
      </c>
    </row>
    <row r="29" spans="1:48" x14ac:dyDescent="0.3">
      <c r="A29">
        <v>2770</v>
      </c>
      <c r="B29" t="s">
        <v>74</v>
      </c>
      <c r="C29" t="s">
        <v>4</v>
      </c>
      <c r="D29" t="s">
        <v>10</v>
      </c>
      <c r="E29" t="s">
        <v>19</v>
      </c>
      <c r="F29" t="s">
        <v>14</v>
      </c>
      <c r="G29" t="s">
        <v>14</v>
      </c>
      <c r="H29" t="s">
        <v>23</v>
      </c>
    </row>
    <row r="30" spans="1:48" x14ac:dyDescent="0.3">
      <c r="A30">
        <v>2790</v>
      </c>
      <c r="B30" t="s">
        <v>74</v>
      </c>
      <c r="C30" t="s">
        <v>3</v>
      </c>
      <c r="D30" t="s">
        <v>9</v>
      </c>
      <c r="E30" t="s">
        <v>20</v>
      </c>
      <c r="F30" t="s">
        <v>14</v>
      </c>
      <c r="G30" t="s">
        <v>14</v>
      </c>
      <c r="H30" t="s">
        <v>13</v>
      </c>
      <c r="AV30" t="s">
        <v>62</v>
      </c>
    </row>
    <row r="31" spans="1:48" x14ac:dyDescent="0.3">
      <c r="A31">
        <v>2791</v>
      </c>
      <c r="B31" t="s">
        <v>74</v>
      </c>
      <c r="C31" t="s">
        <v>4</v>
      </c>
      <c r="D31" t="s">
        <v>9</v>
      </c>
      <c r="E31" t="s">
        <v>20</v>
      </c>
      <c r="F31" t="s">
        <v>14</v>
      </c>
      <c r="G31" t="s">
        <v>14</v>
      </c>
      <c r="H31" t="s">
        <v>22</v>
      </c>
      <c r="I31" t="s">
        <v>25</v>
      </c>
    </row>
    <row r="32" spans="1:48" x14ac:dyDescent="0.3">
      <c r="A32">
        <v>2812</v>
      </c>
      <c r="B32" t="s">
        <v>74</v>
      </c>
      <c r="C32" t="s">
        <v>3</v>
      </c>
      <c r="D32" t="s">
        <v>9</v>
      </c>
      <c r="E32" t="s">
        <v>19</v>
      </c>
      <c r="F32" t="s">
        <v>14</v>
      </c>
      <c r="G32" t="s">
        <v>14</v>
      </c>
      <c r="H32" t="s">
        <v>13</v>
      </c>
      <c r="AC32" t="s">
        <v>78</v>
      </c>
    </row>
    <row r="33" spans="1:48" x14ac:dyDescent="0.3">
      <c r="A33">
        <v>2816</v>
      </c>
      <c r="B33" t="s">
        <v>74</v>
      </c>
      <c r="C33" t="s">
        <v>11</v>
      </c>
      <c r="D33" t="s">
        <v>11</v>
      </c>
      <c r="E33" t="s">
        <v>20</v>
      </c>
      <c r="F33" t="s">
        <v>14</v>
      </c>
      <c r="G33" t="s">
        <v>14</v>
      </c>
      <c r="H33" t="s">
        <v>23</v>
      </c>
    </row>
    <row r="34" spans="1:48" x14ac:dyDescent="0.3">
      <c r="A34">
        <v>2817</v>
      </c>
      <c r="B34" t="s">
        <v>74</v>
      </c>
      <c r="C34" t="s">
        <v>3</v>
      </c>
      <c r="D34" t="s">
        <v>11</v>
      </c>
      <c r="E34" t="s">
        <v>20</v>
      </c>
      <c r="F34" t="s">
        <v>14</v>
      </c>
      <c r="G34" t="s">
        <v>14</v>
      </c>
      <c r="H34" t="s">
        <v>13</v>
      </c>
      <c r="AG34" t="s">
        <v>49</v>
      </c>
    </row>
    <row r="35" spans="1:48" x14ac:dyDescent="0.3">
      <c r="A35">
        <v>2821</v>
      </c>
      <c r="B35" t="s">
        <v>74</v>
      </c>
      <c r="C35" t="s">
        <v>11</v>
      </c>
      <c r="D35" t="s">
        <v>11</v>
      </c>
      <c r="E35" t="s">
        <v>20</v>
      </c>
      <c r="F35" t="s">
        <v>14</v>
      </c>
      <c r="G35" t="s">
        <v>14</v>
      </c>
      <c r="H35" t="s">
        <v>13</v>
      </c>
      <c r="AG35" t="s">
        <v>49</v>
      </c>
    </row>
    <row r="36" spans="1:48" x14ac:dyDescent="0.3">
      <c r="A36">
        <v>2826</v>
      </c>
      <c r="B36" t="s">
        <v>74</v>
      </c>
      <c r="C36" t="s">
        <v>4</v>
      </c>
      <c r="D36" t="s">
        <v>11</v>
      </c>
      <c r="E36" t="s">
        <v>20</v>
      </c>
      <c r="F36" t="s">
        <v>14</v>
      </c>
      <c r="G36" t="s">
        <v>14</v>
      </c>
      <c r="H36" t="s">
        <v>13</v>
      </c>
      <c r="AF36" t="s">
        <v>79</v>
      </c>
    </row>
    <row r="37" spans="1:48" x14ac:dyDescent="0.3">
      <c r="A37">
        <v>2834</v>
      </c>
      <c r="B37" t="s">
        <v>74</v>
      </c>
      <c r="C37" t="s">
        <v>4</v>
      </c>
      <c r="D37" t="s">
        <v>11</v>
      </c>
      <c r="E37" t="s">
        <v>20</v>
      </c>
      <c r="F37" t="s">
        <v>14</v>
      </c>
      <c r="G37" t="s">
        <v>14</v>
      </c>
      <c r="H37" t="s">
        <v>23</v>
      </c>
    </row>
    <row r="38" spans="1:48" x14ac:dyDescent="0.3">
      <c r="A38">
        <v>2835</v>
      </c>
      <c r="B38" t="s">
        <v>74</v>
      </c>
      <c r="C38" t="s">
        <v>3</v>
      </c>
      <c r="D38" t="s">
        <v>9</v>
      </c>
      <c r="E38" t="s">
        <v>20</v>
      </c>
      <c r="F38" t="s">
        <v>14</v>
      </c>
      <c r="G38" t="s">
        <v>14</v>
      </c>
      <c r="H38" t="s">
        <v>13</v>
      </c>
      <c r="AF38" t="s">
        <v>79</v>
      </c>
    </row>
    <row r="39" spans="1:48" x14ac:dyDescent="0.3">
      <c r="A39">
        <v>2840</v>
      </c>
      <c r="B39" t="s">
        <v>74</v>
      </c>
      <c r="C39" t="s">
        <v>3</v>
      </c>
      <c r="D39" t="s">
        <v>9</v>
      </c>
      <c r="E39" t="s">
        <v>19</v>
      </c>
      <c r="F39" t="s">
        <v>14</v>
      </c>
      <c r="G39" t="s">
        <v>15</v>
      </c>
      <c r="H39" t="s">
        <v>13</v>
      </c>
      <c r="AG39" t="s">
        <v>49</v>
      </c>
    </row>
    <row r="40" spans="1:48" x14ac:dyDescent="0.3">
      <c r="A40">
        <v>2880</v>
      </c>
      <c r="B40" t="s">
        <v>74</v>
      </c>
      <c r="C40" t="s">
        <v>4</v>
      </c>
      <c r="D40" t="s">
        <v>10</v>
      </c>
      <c r="E40" t="s">
        <v>20</v>
      </c>
      <c r="F40" t="s">
        <v>14</v>
      </c>
      <c r="G40" t="s">
        <v>14</v>
      </c>
      <c r="H40" t="s">
        <v>23</v>
      </c>
    </row>
    <row r="41" spans="1:48" x14ac:dyDescent="0.3">
      <c r="A41">
        <v>2730</v>
      </c>
      <c r="B41" t="s">
        <v>74</v>
      </c>
      <c r="C41" t="s">
        <v>4</v>
      </c>
      <c r="D41" t="s">
        <v>10</v>
      </c>
      <c r="E41" t="s">
        <v>20</v>
      </c>
      <c r="F41" t="s">
        <v>14</v>
      </c>
      <c r="G41" t="s">
        <v>14</v>
      </c>
      <c r="H41" t="s">
        <v>23</v>
      </c>
    </row>
    <row r="42" spans="1:48" x14ac:dyDescent="0.3">
      <c r="A42">
        <v>2752</v>
      </c>
      <c r="B42" t="s">
        <v>74</v>
      </c>
      <c r="C42" t="s">
        <v>4</v>
      </c>
      <c r="D42" t="s">
        <v>9</v>
      </c>
      <c r="E42" t="s">
        <v>19</v>
      </c>
      <c r="F42" t="s">
        <v>14</v>
      </c>
      <c r="G42" t="s">
        <v>14</v>
      </c>
      <c r="H42" t="s">
        <v>22</v>
      </c>
      <c r="I42" t="s">
        <v>25</v>
      </c>
    </row>
    <row r="43" spans="1:48" x14ac:dyDescent="0.3">
      <c r="A43">
        <v>2792</v>
      </c>
      <c r="B43" t="s">
        <v>74</v>
      </c>
      <c r="C43" t="s">
        <v>4</v>
      </c>
      <c r="D43" t="s">
        <v>10</v>
      </c>
      <c r="E43" t="s">
        <v>20</v>
      </c>
      <c r="F43" t="s">
        <v>14</v>
      </c>
      <c r="G43" t="s">
        <v>14</v>
      </c>
      <c r="H43" t="s">
        <v>23</v>
      </c>
    </row>
    <row r="44" spans="1:48" x14ac:dyDescent="0.3">
      <c r="A44">
        <v>2793</v>
      </c>
      <c r="B44" t="s">
        <v>74</v>
      </c>
      <c r="C44" t="s">
        <v>4</v>
      </c>
      <c r="D44" t="s">
        <v>10</v>
      </c>
      <c r="E44" t="s">
        <v>19</v>
      </c>
      <c r="F44" t="s">
        <v>14</v>
      </c>
      <c r="G44" t="s">
        <v>14</v>
      </c>
      <c r="H44" t="s">
        <v>13</v>
      </c>
      <c r="AC44" t="s">
        <v>78</v>
      </c>
    </row>
    <row r="45" spans="1:48" x14ac:dyDescent="0.3">
      <c r="A45">
        <v>2806</v>
      </c>
      <c r="B45" t="s">
        <v>74</v>
      </c>
      <c r="C45" t="s">
        <v>11</v>
      </c>
      <c r="D45" t="s">
        <v>11</v>
      </c>
      <c r="E45" t="s">
        <v>19</v>
      </c>
      <c r="F45" t="s">
        <v>14</v>
      </c>
      <c r="G45" t="s">
        <v>14</v>
      </c>
      <c r="H45" t="s">
        <v>13</v>
      </c>
      <c r="AV45" t="s">
        <v>62</v>
      </c>
    </row>
    <row r="46" spans="1:48" x14ac:dyDescent="0.3">
      <c r="A46">
        <v>2809</v>
      </c>
      <c r="B46" t="s">
        <v>74</v>
      </c>
      <c r="C46" t="s">
        <v>4</v>
      </c>
      <c r="D46" t="s">
        <v>10</v>
      </c>
      <c r="E46" t="s">
        <v>19</v>
      </c>
      <c r="F46" t="s">
        <v>14</v>
      </c>
      <c r="G46" t="s">
        <v>14</v>
      </c>
      <c r="H46" t="s">
        <v>22</v>
      </c>
      <c r="I46" t="s">
        <v>25</v>
      </c>
    </row>
    <row r="47" spans="1:48" x14ac:dyDescent="0.3">
      <c r="A47">
        <v>2810</v>
      </c>
      <c r="B47" t="s">
        <v>74</v>
      </c>
      <c r="C47" t="s">
        <v>11</v>
      </c>
      <c r="D47" t="s">
        <v>11</v>
      </c>
      <c r="E47" t="s">
        <v>19</v>
      </c>
      <c r="F47" t="s">
        <v>14</v>
      </c>
      <c r="G47" t="s">
        <v>14</v>
      </c>
      <c r="H47" t="s">
        <v>13</v>
      </c>
      <c r="AG47" t="s">
        <v>49</v>
      </c>
    </row>
    <row r="48" spans="1:48" x14ac:dyDescent="0.3">
      <c r="A48">
        <v>2822</v>
      </c>
      <c r="B48" t="s">
        <v>74</v>
      </c>
      <c r="C48" t="s">
        <v>3</v>
      </c>
      <c r="D48" t="s">
        <v>9</v>
      </c>
      <c r="E48" t="s">
        <v>20</v>
      </c>
      <c r="F48" t="s">
        <v>14</v>
      </c>
      <c r="G48" t="s">
        <v>14</v>
      </c>
      <c r="H48" t="s">
        <v>13</v>
      </c>
      <c r="AG48" t="s">
        <v>49</v>
      </c>
    </row>
    <row r="49" spans="1:48" x14ac:dyDescent="0.3">
      <c r="A49">
        <v>2827</v>
      </c>
      <c r="B49" t="s">
        <v>74</v>
      </c>
      <c r="C49" t="s">
        <v>4</v>
      </c>
      <c r="D49" t="s">
        <v>11</v>
      </c>
      <c r="E49" t="s">
        <v>20</v>
      </c>
      <c r="F49" t="s">
        <v>14</v>
      </c>
      <c r="G49" t="s">
        <v>14</v>
      </c>
      <c r="H49" t="s">
        <v>22</v>
      </c>
      <c r="I49" t="s">
        <v>25</v>
      </c>
    </row>
    <row r="50" spans="1:48" x14ac:dyDescent="0.3">
      <c r="A50">
        <v>2831</v>
      </c>
      <c r="B50" t="s">
        <v>74</v>
      </c>
      <c r="C50" t="s">
        <v>4</v>
      </c>
      <c r="D50" t="s">
        <v>11</v>
      </c>
      <c r="E50" t="s">
        <v>20</v>
      </c>
      <c r="F50" t="s">
        <v>14</v>
      </c>
      <c r="G50" t="s">
        <v>14</v>
      </c>
      <c r="H50" t="s">
        <v>13</v>
      </c>
      <c r="AR50" t="s">
        <v>57</v>
      </c>
    </row>
    <row r="51" spans="1:48" x14ac:dyDescent="0.3">
      <c r="A51">
        <v>2837</v>
      </c>
      <c r="B51" t="s">
        <v>74</v>
      </c>
      <c r="C51" t="s">
        <v>3</v>
      </c>
      <c r="D51" t="s">
        <v>9</v>
      </c>
      <c r="E51" t="s">
        <v>20</v>
      </c>
      <c r="F51" t="s">
        <v>14</v>
      </c>
      <c r="G51" t="s">
        <v>14</v>
      </c>
      <c r="H51" t="s">
        <v>13</v>
      </c>
      <c r="AR51" t="s">
        <v>57</v>
      </c>
    </row>
    <row r="52" spans="1:48" x14ac:dyDescent="0.3">
      <c r="A52">
        <v>2907</v>
      </c>
      <c r="B52" t="s">
        <v>74</v>
      </c>
      <c r="C52" t="s">
        <v>4</v>
      </c>
      <c r="D52" t="s">
        <v>9</v>
      </c>
      <c r="E52" t="s">
        <v>20</v>
      </c>
      <c r="F52" t="s">
        <v>14</v>
      </c>
      <c r="G52" t="s">
        <v>14</v>
      </c>
      <c r="H52" t="s">
        <v>22</v>
      </c>
      <c r="I52" t="s">
        <v>25</v>
      </c>
    </row>
    <row r="53" spans="1:48" x14ac:dyDescent="0.3">
      <c r="A53">
        <v>2908</v>
      </c>
      <c r="B53" t="s">
        <v>74</v>
      </c>
      <c r="C53" t="s">
        <v>4</v>
      </c>
      <c r="D53" t="s">
        <v>9</v>
      </c>
      <c r="E53" t="s">
        <v>20</v>
      </c>
      <c r="F53" t="s">
        <v>14</v>
      </c>
      <c r="G53" t="s">
        <v>14</v>
      </c>
      <c r="H53" t="s">
        <v>13</v>
      </c>
      <c r="AG53" t="s">
        <v>49</v>
      </c>
    </row>
    <row r="54" spans="1:48" x14ac:dyDescent="0.3">
      <c r="A54">
        <v>2909</v>
      </c>
      <c r="B54" t="s">
        <v>74</v>
      </c>
      <c r="C54" t="s">
        <v>4</v>
      </c>
      <c r="D54" t="s">
        <v>9</v>
      </c>
      <c r="E54" t="s">
        <v>20</v>
      </c>
      <c r="F54" t="s">
        <v>14</v>
      </c>
      <c r="G54" t="s">
        <v>14</v>
      </c>
      <c r="H54" t="s">
        <v>22</v>
      </c>
      <c r="I54" t="s">
        <v>25</v>
      </c>
    </row>
    <row r="55" spans="1:48" x14ac:dyDescent="0.3">
      <c r="A55">
        <v>2796</v>
      </c>
      <c r="B55" t="s">
        <v>74</v>
      </c>
      <c r="C55" t="s">
        <v>11</v>
      </c>
      <c r="D55" t="s">
        <v>11</v>
      </c>
      <c r="E55" t="s">
        <v>19</v>
      </c>
      <c r="F55" t="s">
        <v>14</v>
      </c>
      <c r="G55" t="s">
        <v>14</v>
      </c>
      <c r="H55" t="s">
        <v>13</v>
      </c>
      <c r="AV55" t="s">
        <v>62</v>
      </c>
    </row>
    <row r="56" spans="1:48" x14ac:dyDescent="0.3">
      <c r="A56">
        <v>2805</v>
      </c>
      <c r="B56" t="s">
        <v>74</v>
      </c>
      <c r="C56" t="s">
        <v>4</v>
      </c>
      <c r="D56" t="s">
        <v>11</v>
      </c>
      <c r="E56" t="s">
        <v>19</v>
      </c>
      <c r="F56" t="s">
        <v>14</v>
      </c>
      <c r="G56" t="s">
        <v>14</v>
      </c>
      <c r="H56" t="s">
        <v>22</v>
      </c>
      <c r="I56" t="s">
        <v>25</v>
      </c>
    </row>
    <row r="57" spans="1:48" x14ac:dyDescent="0.3">
      <c r="A57">
        <v>2819</v>
      </c>
      <c r="B57" t="s">
        <v>74</v>
      </c>
      <c r="C57" t="s">
        <v>4</v>
      </c>
      <c r="D57" t="s">
        <v>9</v>
      </c>
      <c r="E57" t="s">
        <v>20</v>
      </c>
      <c r="F57" t="s">
        <v>14</v>
      </c>
      <c r="G57" t="s">
        <v>14</v>
      </c>
      <c r="H57" t="s">
        <v>22</v>
      </c>
      <c r="U57" t="s">
        <v>37</v>
      </c>
    </row>
    <row r="58" spans="1:48" x14ac:dyDescent="0.3">
      <c r="A58">
        <v>2842</v>
      </c>
      <c r="B58" t="s">
        <v>74</v>
      </c>
      <c r="C58" t="s">
        <v>3</v>
      </c>
      <c r="D58" t="s">
        <v>10</v>
      </c>
      <c r="E58" t="s">
        <v>19</v>
      </c>
      <c r="F58" t="s">
        <v>14</v>
      </c>
      <c r="G58" t="s">
        <v>14</v>
      </c>
      <c r="H58" t="s">
        <v>22</v>
      </c>
      <c r="I58" t="s">
        <v>25</v>
      </c>
    </row>
    <row r="59" spans="1:48" x14ac:dyDescent="0.3">
      <c r="A59">
        <v>2911</v>
      </c>
      <c r="B59" t="s">
        <v>74</v>
      </c>
      <c r="C59" t="s">
        <v>4</v>
      </c>
      <c r="D59" t="s">
        <v>9</v>
      </c>
      <c r="E59" t="s">
        <v>20</v>
      </c>
      <c r="F59" t="s">
        <v>14</v>
      </c>
      <c r="G59" t="s">
        <v>14</v>
      </c>
      <c r="H59" t="s">
        <v>22</v>
      </c>
      <c r="I59" t="s">
        <v>25</v>
      </c>
    </row>
    <row r="60" spans="1:48" x14ac:dyDescent="0.3">
      <c r="A60">
        <v>2921</v>
      </c>
      <c r="B60" t="s">
        <v>74</v>
      </c>
      <c r="C60" t="s">
        <v>3</v>
      </c>
      <c r="D60" t="s">
        <v>9</v>
      </c>
      <c r="E60" t="s">
        <v>20</v>
      </c>
      <c r="F60" t="s">
        <v>14</v>
      </c>
      <c r="G60" t="s">
        <v>14</v>
      </c>
      <c r="H60" t="s">
        <v>13</v>
      </c>
      <c r="AF60" t="s">
        <v>79</v>
      </c>
    </row>
    <row r="61" spans="1:48" x14ac:dyDescent="0.3">
      <c r="A61">
        <v>2922</v>
      </c>
      <c r="B61" t="s">
        <v>74</v>
      </c>
      <c r="C61" t="s">
        <v>4</v>
      </c>
      <c r="D61" t="s">
        <v>9</v>
      </c>
      <c r="E61" t="s">
        <v>20</v>
      </c>
      <c r="F61" t="s">
        <v>14</v>
      </c>
      <c r="G61" t="s">
        <v>14</v>
      </c>
      <c r="H61" t="s">
        <v>13</v>
      </c>
      <c r="AF61" t="s">
        <v>79</v>
      </c>
    </row>
    <row r="62" spans="1:48" x14ac:dyDescent="0.3">
      <c r="A62">
        <v>2926</v>
      </c>
      <c r="B62" t="s">
        <v>74</v>
      </c>
      <c r="C62" t="s">
        <v>11</v>
      </c>
      <c r="D62" t="s">
        <v>11</v>
      </c>
      <c r="E62" t="s">
        <v>19</v>
      </c>
      <c r="F62" t="s">
        <v>14</v>
      </c>
      <c r="G62" t="s">
        <v>14</v>
      </c>
      <c r="H62" t="s">
        <v>22</v>
      </c>
      <c r="I62" t="s">
        <v>25</v>
      </c>
    </row>
    <row r="63" spans="1:48" x14ac:dyDescent="0.3">
      <c r="A63">
        <v>2927</v>
      </c>
      <c r="B63" t="s">
        <v>74</v>
      </c>
      <c r="C63" t="s">
        <v>11</v>
      </c>
      <c r="D63" t="s">
        <v>11</v>
      </c>
      <c r="E63" t="s">
        <v>19</v>
      </c>
      <c r="F63" t="s">
        <v>14</v>
      </c>
      <c r="G63" t="s">
        <v>14</v>
      </c>
      <c r="H63" t="s">
        <v>22</v>
      </c>
      <c r="I63" t="s">
        <v>25</v>
      </c>
    </row>
    <row r="64" spans="1:48" x14ac:dyDescent="0.3">
      <c r="A64">
        <v>2928</v>
      </c>
      <c r="B64" t="s">
        <v>74</v>
      </c>
      <c r="C64" t="s">
        <v>3</v>
      </c>
      <c r="D64" t="s">
        <v>9</v>
      </c>
      <c r="E64" t="s">
        <v>19</v>
      </c>
      <c r="F64" t="s">
        <v>14</v>
      </c>
      <c r="G64" t="s">
        <v>14</v>
      </c>
      <c r="H64" t="s">
        <v>13</v>
      </c>
      <c r="AC64" t="s">
        <v>78</v>
      </c>
      <c r="AF64" t="s">
        <v>79</v>
      </c>
    </row>
    <row r="65" spans="1:33" x14ac:dyDescent="0.3">
      <c r="A65">
        <v>2930</v>
      </c>
      <c r="B65" t="s">
        <v>74</v>
      </c>
      <c r="C65" t="s">
        <v>4</v>
      </c>
      <c r="D65" t="s">
        <v>9</v>
      </c>
      <c r="E65" t="s">
        <v>19</v>
      </c>
      <c r="F65" t="s">
        <v>14</v>
      </c>
      <c r="G65" t="s">
        <v>14</v>
      </c>
      <c r="H65" t="s">
        <v>13</v>
      </c>
      <c r="AG65" t="s">
        <v>49</v>
      </c>
    </row>
    <row r="66" spans="1:33" x14ac:dyDescent="0.3">
      <c r="A66">
        <v>2931</v>
      </c>
      <c r="B66" t="s">
        <v>74</v>
      </c>
      <c r="C66" t="s">
        <v>3</v>
      </c>
      <c r="D66" t="s">
        <v>10</v>
      </c>
      <c r="E66" t="s">
        <v>19</v>
      </c>
      <c r="F66" t="s">
        <v>14</v>
      </c>
      <c r="G66" t="s">
        <v>14</v>
      </c>
      <c r="H66" t="s">
        <v>23</v>
      </c>
    </row>
    <row r="67" spans="1:33" x14ac:dyDescent="0.3">
      <c r="A67">
        <v>2938</v>
      </c>
      <c r="B67" t="s">
        <v>74</v>
      </c>
      <c r="C67" t="s">
        <v>3</v>
      </c>
      <c r="D67" t="s">
        <v>10</v>
      </c>
      <c r="E67" t="s">
        <v>20</v>
      </c>
      <c r="F67" t="s">
        <v>14</v>
      </c>
      <c r="G67" t="s">
        <v>14</v>
      </c>
      <c r="H67" t="s">
        <v>22</v>
      </c>
      <c r="I67" t="s">
        <v>25</v>
      </c>
    </row>
    <row r="68" spans="1:33" x14ac:dyDescent="0.3">
      <c r="A68">
        <v>2939</v>
      </c>
      <c r="B68" t="s">
        <v>74</v>
      </c>
      <c r="C68" t="s">
        <v>4</v>
      </c>
      <c r="D68" t="s">
        <v>11</v>
      </c>
      <c r="E68" t="s">
        <v>20</v>
      </c>
      <c r="F68" t="s">
        <v>14</v>
      </c>
      <c r="G68" t="s">
        <v>14</v>
      </c>
      <c r="H68" t="s">
        <v>13</v>
      </c>
      <c r="AG68" t="s">
        <v>49</v>
      </c>
    </row>
    <row r="69" spans="1:33" x14ac:dyDescent="0.3">
      <c r="A69">
        <v>2941</v>
      </c>
      <c r="B69" t="s">
        <v>74</v>
      </c>
      <c r="C69" t="s">
        <v>3</v>
      </c>
      <c r="D69" t="s">
        <v>9</v>
      </c>
      <c r="E69" t="s">
        <v>20</v>
      </c>
      <c r="F69" t="s">
        <v>14</v>
      </c>
      <c r="G69" t="s">
        <v>14</v>
      </c>
      <c r="H69" t="s">
        <v>13</v>
      </c>
      <c r="AC69" t="s">
        <v>78</v>
      </c>
      <c r="AF69" t="s">
        <v>79</v>
      </c>
    </row>
    <row r="70" spans="1:33" x14ac:dyDescent="0.3">
      <c r="A70">
        <v>2944</v>
      </c>
      <c r="B70" t="s">
        <v>74</v>
      </c>
      <c r="C70" t="s">
        <v>3</v>
      </c>
      <c r="D70" t="s">
        <v>10</v>
      </c>
      <c r="E70" t="s">
        <v>20</v>
      </c>
      <c r="F70" t="s">
        <v>14</v>
      </c>
      <c r="G70" t="s">
        <v>14</v>
      </c>
      <c r="H70" t="s">
        <v>23</v>
      </c>
    </row>
    <row r="71" spans="1:33" x14ac:dyDescent="0.3">
      <c r="A71">
        <v>2947</v>
      </c>
      <c r="B71" t="s">
        <v>74</v>
      </c>
      <c r="C71" t="s">
        <v>4</v>
      </c>
      <c r="D71" t="s">
        <v>10</v>
      </c>
      <c r="E71" t="s">
        <v>20</v>
      </c>
      <c r="F71" t="s">
        <v>14</v>
      </c>
      <c r="G71" t="s">
        <v>14</v>
      </c>
      <c r="H71" t="s">
        <v>23</v>
      </c>
    </row>
    <row r="72" spans="1:33" x14ac:dyDescent="0.3">
      <c r="A72">
        <v>2948</v>
      </c>
      <c r="B72" t="s">
        <v>74</v>
      </c>
      <c r="C72" t="s">
        <v>4</v>
      </c>
      <c r="D72" t="s">
        <v>11</v>
      </c>
      <c r="E72" t="s">
        <v>20</v>
      </c>
      <c r="F72" t="s">
        <v>14</v>
      </c>
      <c r="G72" t="s">
        <v>14</v>
      </c>
      <c r="H72" t="s">
        <v>13</v>
      </c>
      <c r="AG72" t="s">
        <v>49</v>
      </c>
    </row>
    <row r="73" spans="1:33" x14ac:dyDescent="0.3">
      <c r="A73">
        <v>2950</v>
      </c>
      <c r="B73" t="s">
        <v>74</v>
      </c>
      <c r="C73" t="s">
        <v>3</v>
      </c>
      <c r="D73" t="s">
        <v>10</v>
      </c>
      <c r="E73" t="s">
        <v>20</v>
      </c>
      <c r="F73" t="s">
        <v>14</v>
      </c>
      <c r="G73" t="s">
        <v>14</v>
      </c>
      <c r="H73" t="s">
        <v>22</v>
      </c>
      <c r="U73" t="s">
        <v>37</v>
      </c>
    </row>
    <row r="74" spans="1:33" x14ac:dyDescent="0.3">
      <c r="A74">
        <v>2910</v>
      </c>
      <c r="B74" t="s">
        <v>74</v>
      </c>
      <c r="C74" t="s">
        <v>4</v>
      </c>
      <c r="D74" t="s">
        <v>11</v>
      </c>
      <c r="E74" t="s">
        <v>20</v>
      </c>
      <c r="F74" t="s">
        <v>14</v>
      </c>
      <c r="G74" t="s">
        <v>14</v>
      </c>
      <c r="H74" t="s">
        <v>13</v>
      </c>
      <c r="AG74" t="s">
        <v>49</v>
      </c>
    </row>
    <row r="75" spans="1:33" x14ac:dyDescent="0.3">
      <c r="A75">
        <v>2923</v>
      </c>
      <c r="B75" t="s">
        <v>74</v>
      </c>
      <c r="C75" t="s">
        <v>3</v>
      </c>
      <c r="D75" t="s">
        <v>9</v>
      </c>
      <c r="E75" t="s">
        <v>20</v>
      </c>
      <c r="F75" t="s">
        <v>14</v>
      </c>
      <c r="G75" t="s">
        <v>14</v>
      </c>
      <c r="H75" t="s">
        <v>13</v>
      </c>
      <c r="AG75" t="s">
        <v>49</v>
      </c>
    </row>
    <row r="76" spans="1:33" x14ac:dyDescent="0.3">
      <c r="A76">
        <v>2940</v>
      </c>
      <c r="B76" t="s">
        <v>74</v>
      </c>
      <c r="C76" t="s">
        <v>11</v>
      </c>
      <c r="D76" t="s">
        <v>11</v>
      </c>
      <c r="E76" t="s">
        <v>20</v>
      </c>
      <c r="F76" t="s">
        <v>14</v>
      </c>
      <c r="G76" t="s">
        <v>14</v>
      </c>
      <c r="H76" t="s">
        <v>23</v>
      </c>
    </row>
    <row r="77" spans="1:33" x14ac:dyDescent="0.3">
      <c r="A77">
        <v>2942</v>
      </c>
      <c r="B77" t="s">
        <v>74</v>
      </c>
      <c r="C77" t="s">
        <v>11</v>
      </c>
      <c r="D77" t="s">
        <v>11</v>
      </c>
      <c r="E77" t="s">
        <v>20</v>
      </c>
      <c r="F77" t="s">
        <v>14</v>
      </c>
      <c r="G77" t="s">
        <v>14</v>
      </c>
      <c r="H77" t="s">
        <v>22</v>
      </c>
      <c r="I77" t="s">
        <v>25</v>
      </c>
    </row>
    <row r="78" spans="1:33" x14ac:dyDescent="0.3">
      <c r="A78">
        <v>2952</v>
      </c>
      <c r="B78" t="s">
        <v>74</v>
      </c>
      <c r="C78" t="s">
        <v>4</v>
      </c>
      <c r="D78" t="s">
        <v>10</v>
      </c>
      <c r="E78" t="s">
        <v>20</v>
      </c>
      <c r="F78" t="s">
        <v>14</v>
      </c>
      <c r="G78" t="s">
        <v>14</v>
      </c>
      <c r="H78" t="s">
        <v>23</v>
      </c>
    </row>
    <row r="79" spans="1:33" x14ac:dyDescent="0.3">
      <c r="A79">
        <v>2953</v>
      </c>
      <c r="B79" t="s">
        <v>74</v>
      </c>
      <c r="C79" t="s">
        <v>4</v>
      </c>
      <c r="D79" t="s">
        <v>9</v>
      </c>
      <c r="E79" t="s">
        <v>20</v>
      </c>
      <c r="F79" t="s">
        <v>14</v>
      </c>
      <c r="G79" t="s">
        <v>14</v>
      </c>
      <c r="H79" t="s">
        <v>22</v>
      </c>
      <c r="U79" t="s">
        <v>37</v>
      </c>
    </row>
    <row r="80" spans="1:33" x14ac:dyDescent="0.3">
      <c r="A80">
        <v>2954</v>
      </c>
      <c r="B80" t="s">
        <v>74</v>
      </c>
      <c r="C80" t="s">
        <v>3</v>
      </c>
      <c r="D80" t="s">
        <v>10</v>
      </c>
      <c r="E80" t="s">
        <v>20</v>
      </c>
      <c r="F80" t="s">
        <v>14</v>
      </c>
      <c r="G80" t="s">
        <v>14</v>
      </c>
      <c r="H80" t="s">
        <v>13</v>
      </c>
      <c r="AC80" t="s">
        <v>78</v>
      </c>
      <c r="AF80" t="s">
        <v>79</v>
      </c>
    </row>
    <row r="81" spans="1:41" x14ac:dyDescent="0.3">
      <c r="A81">
        <v>2956</v>
      </c>
      <c r="B81" t="s">
        <v>74</v>
      </c>
      <c r="C81" t="s">
        <v>3</v>
      </c>
      <c r="D81" t="s">
        <v>9</v>
      </c>
      <c r="E81" t="s">
        <v>20</v>
      </c>
      <c r="F81" t="s">
        <v>14</v>
      </c>
      <c r="G81" t="s">
        <v>14</v>
      </c>
      <c r="H81" t="s">
        <v>13</v>
      </c>
      <c r="AG81" t="s">
        <v>49</v>
      </c>
    </row>
    <row r="82" spans="1:41" x14ac:dyDescent="0.3">
      <c r="A82">
        <v>2957</v>
      </c>
      <c r="B82" t="s">
        <v>74</v>
      </c>
      <c r="C82" t="s">
        <v>3</v>
      </c>
      <c r="D82" t="s">
        <v>9</v>
      </c>
      <c r="E82" t="s">
        <v>20</v>
      </c>
      <c r="F82" t="s">
        <v>14</v>
      </c>
      <c r="G82" t="s">
        <v>14</v>
      </c>
      <c r="H82" t="s">
        <v>22</v>
      </c>
      <c r="U82" t="s">
        <v>37</v>
      </c>
    </row>
    <row r="83" spans="1:41" x14ac:dyDescent="0.3">
      <c r="A83">
        <v>2963</v>
      </c>
      <c r="B83" t="s">
        <v>74</v>
      </c>
      <c r="C83" t="s">
        <v>4</v>
      </c>
      <c r="D83" t="s">
        <v>9</v>
      </c>
      <c r="E83" t="s">
        <v>20</v>
      </c>
      <c r="F83" t="s">
        <v>14</v>
      </c>
      <c r="G83" t="s">
        <v>14</v>
      </c>
      <c r="H83" t="s">
        <v>22</v>
      </c>
      <c r="I83" t="s">
        <v>25</v>
      </c>
    </row>
    <row r="84" spans="1:41" x14ac:dyDescent="0.3">
      <c r="A84">
        <v>2964</v>
      </c>
      <c r="B84" t="s">
        <v>74</v>
      </c>
      <c r="C84" t="s">
        <v>3</v>
      </c>
      <c r="D84" t="s">
        <v>10</v>
      </c>
      <c r="E84" t="s">
        <v>20</v>
      </c>
      <c r="F84" t="s">
        <v>14</v>
      </c>
      <c r="G84" t="s">
        <v>14</v>
      </c>
      <c r="H84" t="s">
        <v>23</v>
      </c>
    </row>
    <row r="85" spans="1:41" x14ac:dyDescent="0.3">
      <c r="A85">
        <v>2967</v>
      </c>
      <c r="B85" t="s">
        <v>74</v>
      </c>
      <c r="C85" t="s">
        <v>4</v>
      </c>
      <c r="D85" t="s">
        <v>11</v>
      </c>
      <c r="E85" t="s">
        <v>20</v>
      </c>
      <c r="F85" t="s">
        <v>14</v>
      </c>
      <c r="G85" t="s">
        <v>14</v>
      </c>
      <c r="H85" t="s">
        <v>13</v>
      </c>
      <c r="AC85" t="s">
        <v>78</v>
      </c>
      <c r="AF85" t="s">
        <v>79</v>
      </c>
    </row>
    <row r="86" spans="1:41" x14ac:dyDescent="0.3">
      <c r="A86">
        <v>3135</v>
      </c>
      <c r="B86" t="s">
        <v>74</v>
      </c>
      <c r="C86" t="s">
        <v>4</v>
      </c>
      <c r="D86" t="s">
        <v>11</v>
      </c>
      <c r="E86" t="s">
        <v>20</v>
      </c>
      <c r="F86" t="s">
        <v>14</v>
      </c>
      <c r="G86" t="s">
        <v>14</v>
      </c>
      <c r="H86" t="s">
        <v>22</v>
      </c>
      <c r="U86" t="s">
        <v>37</v>
      </c>
    </row>
    <row r="87" spans="1:41" x14ac:dyDescent="0.3">
      <c r="A87">
        <v>3138</v>
      </c>
      <c r="B87" t="s">
        <v>74</v>
      </c>
      <c r="C87" t="s">
        <v>11</v>
      </c>
      <c r="D87" t="s">
        <v>11</v>
      </c>
      <c r="E87" t="s">
        <v>20</v>
      </c>
      <c r="F87" t="s">
        <v>14</v>
      </c>
      <c r="G87" t="s">
        <v>14</v>
      </c>
      <c r="H87" t="s">
        <v>23</v>
      </c>
    </row>
    <row r="88" spans="1:41" x14ac:dyDescent="0.3">
      <c r="A88">
        <v>3150</v>
      </c>
      <c r="B88" t="s">
        <v>74</v>
      </c>
      <c r="C88" t="s">
        <v>4</v>
      </c>
      <c r="D88" t="s">
        <v>10</v>
      </c>
      <c r="E88" t="s">
        <v>20</v>
      </c>
      <c r="F88" t="s">
        <v>14</v>
      </c>
      <c r="G88" t="s">
        <v>14</v>
      </c>
      <c r="H88" t="s">
        <v>23</v>
      </c>
    </row>
    <row r="89" spans="1:41" x14ac:dyDescent="0.3">
      <c r="A89">
        <v>3221</v>
      </c>
      <c r="B89" t="s">
        <v>74</v>
      </c>
      <c r="C89" t="s">
        <v>3</v>
      </c>
      <c r="D89" t="s">
        <v>9</v>
      </c>
      <c r="E89" t="s">
        <v>20</v>
      </c>
      <c r="F89" t="s">
        <v>14</v>
      </c>
      <c r="G89" t="s">
        <v>14</v>
      </c>
      <c r="H89" t="s">
        <v>13</v>
      </c>
      <c r="AG89" t="s">
        <v>49</v>
      </c>
    </row>
    <row r="90" spans="1:41" x14ac:dyDescent="0.3">
      <c r="A90">
        <v>6431</v>
      </c>
      <c r="B90" t="s">
        <v>74</v>
      </c>
      <c r="C90" t="s">
        <v>4</v>
      </c>
      <c r="D90" t="s">
        <v>11</v>
      </c>
      <c r="E90" t="s">
        <v>20</v>
      </c>
      <c r="F90" t="s">
        <v>14</v>
      </c>
      <c r="G90" t="s">
        <v>14</v>
      </c>
      <c r="H90" t="s">
        <v>13</v>
      </c>
      <c r="AO90" t="s">
        <v>77</v>
      </c>
    </row>
    <row r="91" spans="1:41" x14ac:dyDescent="0.3">
      <c r="A91">
        <v>6699</v>
      </c>
      <c r="B91" t="s">
        <v>74</v>
      </c>
      <c r="C91" t="s">
        <v>3</v>
      </c>
      <c r="D91" t="s">
        <v>9</v>
      </c>
      <c r="E91" t="s">
        <v>20</v>
      </c>
      <c r="F91" t="s">
        <v>14</v>
      </c>
      <c r="G91" t="s">
        <v>14</v>
      </c>
      <c r="H91" t="s">
        <v>13</v>
      </c>
      <c r="AG91" t="s">
        <v>49</v>
      </c>
    </row>
    <row r="92" spans="1:41" x14ac:dyDescent="0.3">
      <c r="A92">
        <v>6965</v>
      </c>
      <c r="B92" t="s">
        <v>74</v>
      </c>
      <c r="C92" t="s">
        <v>3</v>
      </c>
      <c r="D92" t="s">
        <v>10</v>
      </c>
      <c r="E92" t="s">
        <v>20</v>
      </c>
      <c r="F92" t="s">
        <v>14</v>
      </c>
      <c r="G92" t="s">
        <v>14</v>
      </c>
      <c r="H92" t="s">
        <v>22</v>
      </c>
      <c r="I92" t="s">
        <v>25</v>
      </c>
    </row>
    <row r="93" spans="1:41" x14ac:dyDescent="0.3">
      <c r="A93">
        <v>7090</v>
      </c>
      <c r="B93" t="s">
        <v>74</v>
      </c>
      <c r="C93" t="s">
        <v>3</v>
      </c>
      <c r="D93" t="s">
        <v>10</v>
      </c>
      <c r="E93" t="s">
        <v>19</v>
      </c>
      <c r="F93" t="s">
        <v>14</v>
      </c>
      <c r="G93" t="s">
        <v>14</v>
      </c>
      <c r="H93" t="s">
        <v>23</v>
      </c>
    </row>
    <row r="94" spans="1:41" x14ac:dyDescent="0.3">
      <c r="A94">
        <v>7389</v>
      </c>
      <c r="B94" t="s">
        <v>74</v>
      </c>
      <c r="C94" t="s">
        <v>4</v>
      </c>
      <c r="D94" t="s">
        <v>10</v>
      </c>
      <c r="E94" t="s">
        <v>20</v>
      </c>
      <c r="F94" t="s">
        <v>14</v>
      </c>
      <c r="G94" t="s">
        <v>14</v>
      </c>
      <c r="H94" t="s">
        <v>23</v>
      </c>
    </row>
    <row r="95" spans="1:41" x14ac:dyDescent="0.3">
      <c r="A95">
        <v>7763</v>
      </c>
      <c r="B95" t="s">
        <v>74</v>
      </c>
      <c r="C95" t="s">
        <v>4</v>
      </c>
      <c r="D95" t="s">
        <v>9</v>
      </c>
      <c r="E95" t="s">
        <v>20</v>
      </c>
      <c r="F95" t="s">
        <v>14</v>
      </c>
      <c r="G95" t="s">
        <v>14</v>
      </c>
      <c r="H95" t="s">
        <v>22</v>
      </c>
      <c r="U95" t="s">
        <v>37</v>
      </c>
    </row>
    <row r="96" spans="1:41" x14ac:dyDescent="0.3">
      <c r="A96">
        <v>8141</v>
      </c>
      <c r="B96" t="s">
        <v>74</v>
      </c>
      <c r="C96" t="s">
        <v>3</v>
      </c>
      <c r="D96" t="s">
        <v>9</v>
      </c>
      <c r="E96" t="s">
        <v>20</v>
      </c>
      <c r="F96" t="s">
        <v>14</v>
      </c>
      <c r="G96" t="s">
        <v>14</v>
      </c>
      <c r="H96" t="s">
        <v>13</v>
      </c>
      <c r="AG96" t="s">
        <v>49</v>
      </c>
    </row>
    <row r="97" spans="1:41" x14ac:dyDescent="0.3">
      <c r="A97">
        <v>8741</v>
      </c>
      <c r="B97" t="s">
        <v>74</v>
      </c>
      <c r="C97" t="s">
        <v>4</v>
      </c>
      <c r="D97" t="s">
        <v>9</v>
      </c>
      <c r="E97" t="s">
        <v>19</v>
      </c>
      <c r="F97" t="s">
        <v>14</v>
      </c>
      <c r="G97" t="s">
        <v>14</v>
      </c>
      <c r="H97" t="s">
        <v>22</v>
      </c>
      <c r="I97" t="s">
        <v>25</v>
      </c>
    </row>
    <row r="98" spans="1:41" x14ac:dyDescent="0.3">
      <c r="A98">
        <v>9524</v>
      </c>
      <c r="B98" t="s">
        <v>74</v>
      </c>
      <c r="C98" t="s">
        <v>4</v>
      </c>
      <c r="D98" t="s">
        <v>9</v>
      </c>
      <c r="E98" t="s">
        <v>19</v>
      </c>
      <c r="F98" t="s">
        <v>14</v>
      </c>
      <c r="G98" t="s">
        <v>14</v>
      </c>
      <c r="H98" t="s">
        <v>23</v>
      </c>
    </row>
    <row r="99" spans="1:41" x14ac:dyDescent="0.3">
      <c r="A99">
        <v>9602</v>
      </c>
      <c r="B99" t="s">
        <v>74</v>
      </c>
      <c r="C99" t="s">
        <v>3</v>
      </c>
      <c r="D99" t="s">
        <v>9</v>
      </c>
      <c r="E99" t="s">
        <v>20</v>
      </c>
      <c r="F99" t="s">
        <v>14</v>
      </c>
      <c r="G99" t="s">
        <v>14</v>
      </c>
      <c r="H99" t="s">
        <v>13</v>
      </c>
      <c r="AG99" t="s">
        <v>49</v>
      </c>
    </row>
    <row r="100" spans="1:41" x14ac:dyDescent="0.3">
      <c r="A100">
        <v>9864</v>
      </c>
      <c r="B100" t="s">
        <v>74</v>
      </c>
      <c r="C100" t="s">
        <v>4</v>
      </c>
      <c r="D100" t="s">
        <v>10</v>
      </c>
      <c r="E100" t="s">
        <v>20</v>
      </c>
      <c r="F100" t="s">
        <v>14</v>
      </c>
      <c r="G100" t="s">
        <v>14</v>
      </c>
      <c r="H100" t="s">
        <v>23</v>
      </c>
    </row>
    <row r="101" spans="1:41" x14ac:dyDescent="0.3">
      <c r="A101">
        <v>9919</v>
      </c>
      <c r="B101" t="s">
        <v>74</v>
      </c>
      <c r="C101" t="s">
        <v>4</v>
      </c>
      <c r="D101" t="s">
        <v>10</v>
      </c>
      <c r="E101" t="s">
        <v>20</v>
      </c>
      <c r="F101" t="s">
        <v>14</v>
      </c>
      <c r="G101" t="s">
        <v>14</v>
      </c>
      <c r="H101" t="s">
        <v>23</v>
      </c>
    </row>
    <row r="102" spans="1:41" x14ac:dyDescent="0.3">
      <c r="A102">
        <v>10107</v>
      </c>
      <c r="B102" t="s">
        <v>74</v>
      </c>
      <c r="C102" t="s">
        <v>4</v>
      </c>
      <c r="D102" t="s">
        <v>9</v>
      </c>
      <c r="E102" t="s">
        <v>20</v>
      </c>
      <c r="F102" t="s">
        <v>14</v>
      </c>
      <c r="G102" t="s">
        <v>14</v>
      </c>
      <c r="H102" t="s">
        <v>13</v>
      </c>
      <c r="AG102" t="s">
        <v>49</v>
      </c>
    </row>
    <row r="103" spans="1:41" x14ac:dyDescent="0.3">
      <c r="A103">
        <v>2958</v>
      </c>
      <c r="B103" t="s">
        <v>74</v>
      </c>
      <c r="C103" t="s">
        <v>11</v>
      </c>
      <c r="D103" t="s">
        <v>11</v>
      </c>
      <c r="E103" t="s">
        <v>20</v>
      </c>
      <c r="F103" t="s">
        <v>14</v>
      </c>
      <c r="G103" t="s">
        <v>14</v>
      </c>
      <c r="H103" t="s">
        <v>22</v>
      </c>
      <c r="U103" t="s">
        <v>37</v>
      </c>
    </row>
    <row r="104" spans="1:41" x14ac:dyDescent="0.3">
      <c r="A104">
        <v>2959</v>
      </c>
      <c r="B104" t="s">
        <v>74</v>
      </c>
      <c r="C104" t="s">
        <v>11</v>
      </c>
      <c r="D104" t="s">
        <v>11</v>
      </c>
      <c r="E104" t="s">
        <v>20</v>
      </c>
      <c r="F104" t="s">
        <v>14</v>
      </c>
      <c r="G104" t="s">
        <v>14</v>
      </c>
      <c r="H104" t="s">
        <v>22</v>
      </c>
      <c r="U104" t="s">
        <v>37</v>
      </c>
    </row>
    <row r="105" spans="1:41" x14ac:dyDescent="0.3">
      <c r="A105">
        <v>2966</v>
      </c>
      <c r="B105" t="s">
        <v>74</v>
      </c>
      <c r="C105" t="s">
        <v>4</v>
      </c>
      <c r="D105" t="s">
        <v>9</v>
      </c>
      <c r="E105" t="s">
        <v>20</v>
      </c>
      <c r="F105" t="s">
        <v>14</v>
      </c>
      <c r="G105" t="s">
        <v>14</v>
      </c>
      <c r="H105" t="s">
        <v>13</v>
      </c>
      <c r="AF105" t="s">
        <v>79</v>
      </c>
    </row>
    <row r="106" spans="1:41" x14ac:dyDescent="0.3">
      <c r="A106">
        <v>3008</v>
      </c>
      <c r="B106" t="s">
        <v>74</v>
      </c>
      <c r="C106" t="s">
        <v>4</v>
      </c>
      <c r="D106" t="s">
        <v>9</v>
      </c>
      <c r="E106" t="s">
        <v>20</v>
      </c>
      <c r="F106" t="s">
        <v>14</v>
      </c>
      <c r="G106" t="s">
        <v>14</v>
      </c>
      <c r="H106" t="s">
        <v>13</v>
      </c>
      <c r="AF106" t="s">
        <v>79</v>
      </c>
    </row>
    <row r="107" spans="1:41" x14ac:dyDescent="0.3">
      <c r="A107">
        <v>3186</v>
      </c>
      <c r="B107" t="s">
        <v>74</v>
      </c>
      <c r="C107" t="s">
        <v>3</v>
      </c>
      <c r="D107" t="s">
        <v>9</v>
      </c>
      <c r="E107" t="s">
        <v>20</v>
      </c>
      <c r="F107" t="s">
        <v>14</v>
      </c>
      <c r="G107" t="s">
        <v>14</v>
      </c>
      <c r="H107" t="s">
        <v>13</v>
      </c>
      <c r="AO107" t="s">
        <v>77</v>
      </c>
    </row>
    <row r="108" spans="1:41" x14ac:dyDescent="0.3">
      <c r="A108">
        <v>6713</v>
      </c>
      <c r="B108" t="s">
        <v>74</v>
      </c>
      <c r="C108" t="s">
        <v>3</v>
      </c>
      <c r="D108" t="s">
        <v>10</v>
      </c>
      <c r="E108" t="s">
        <v>19</v>
      </c>
      <c r="F108" t="s">
        <v>14</v>
      </c>
      <c r="G108" t="s">
        <v>14</v>
      </c>
      <c r="H108" t="s">
        <v>22</v>
      </c>
      <c r="I108" t="s">
        <v>25</v>
      </c>
    </row>
    <row r="109" spans="1:41" x14ac:dyDescent="0.3">
      <c r="A109">
        <v>6723</v>
      </c>
      <c r="B109" t="s">
        <v>74</v>
      </c>
      <c r="C109" t="s">
        <v>3</v>
      </c>
      <c r="D109" t="s">
        <v>10</v>
      </c>
      <c r="E109" t="s">
        <v>19</v>
      </c>
      <c r="F109" t="s">
        <v>14</v>
      </c>
      <c r="G109" t="s">
        <v>14</v>
      </c>
      <c r="H109" t="s">
        <v>23</v>
      </c>
    </row>
    <row r="110" spans="1:41" x14ac:dyDescent="0.3">
      <c r="A110">
        <v>7564</v>
      </c>
      <c r="B110" t="s">
        <v>74</v>
      </c>
      <c r="C110" t="s">
        <v>4</v>
      </c>
      <c r="D110" t="s">
        <v>10</v>
      </c>
      <c r="E110" t="s">
        <v>20</v>
      </c>
      <c r="F110" t="s">
        <v>14</v>
      </c>
      <c r="G110" t="s">
        <v>14</v>
      </c>
      <c r="H110" t="s">
        <v>23</v>
      </c>
    </row>
    <row r="111" spans="1:41" x14ac:dyDescent="0.3">
      <c r="A111">
        <v>8368</v>
      </c>
      <c r="B111" t="s">
        <v>74</v>
      </c>
      <c r="C111" t="s">
        <v>3</v>
      </c>
      <c r="D111" t="s">
        <v>10</v>
      </c>
      <c r="E111" t="s">
        <v>20</v>
      </c>
      <c r="F111" t="s">
        <v>14</v>
      </c>
      <c r="G111" t="s">
        <v>14</v>
      </c>
      <c r="H111" t="s">
        <v>22</v>
      </c>
      <c r="I111" t="s">
        <v>25</v>
      </c>
    </row>
    <row r="112" spans="1:41" x14ac:dyDescent="0.3">
      <c r="A112">
        <v>10188</v>
      </c>
      <c r="B112" t="s">
        <v>74</v>
      </c>
      <c r="C112" t="s">
        <v>3</v>
      </c>
      <c r="D112" t="s">
        <v>9</v>
      </c>
      <c r="E112" t="s">
        <v>20</v>
      </c>
      <c r="F112" t="s">
        <v>14</v>
      </c>
      <c r="G112" t="s">
        <v>14</v>
      </c>
      <c r="H112" t="s">
        <v>13</v>
      </c>
      <c r="AF112" t="s">
        <v>79</v>
      </c>
    </row>
    <row r="113" spans="1:41" x14ac:dyDescent="0.3">
      <c r="A113">
        <v>11037</v>
      </c>
      <c r="B113" t="s">
        <v>74</v>
      </c>
      <c r="C113" t="s">
        <v>11</v>
      </c>
      <c r="D113" t="s">
        <v>11</v>
      </c>
      <c r="E113" t="s">
        <v>20</v>
      </c>
      <c r="F113" t="s">
        <v>14</v>
      </c>
      <c r="G113" t="s">
        <v>14</v>
      </c>
      <c r="H113" t="s">
        <v>22</v>
      </c>
      <c r="I113" t="s">
        <v>25</v>
      </c>
    </row>
    <row r="114" spans="1:41" x14ac:dyDescent="0.3">
      <c r="A114">
        <v>11237</v>
      </c>
      <c r="B114" t="s">
        <v>74</v>
      </c>
      <c r="C114" t="s">
        <v>4</v>
      </c>
      <c r="D114" t="s">
        <v>9</v>
      </c>
      <c r="E114" t="s">
        <v>20</v>
      </c>
      <c r="F114" t="s">
        <v>14</v>
      </c>
      <c r="G114" t="s">
        <v>14</v>
      </c>
      <c r="H114" t="s">
        <v>13</v>
      </c>
      <c r="AO114" t="s">
        <v>77</v>
      </c>
    </row>
    <row r="115" spans="1:41" x14ac:dyDescent="0.3">
      <c r="A115">
        <v>11529</v>
      </c>
      <c r="B115" t="s">
        <v>74</v>
      </c>
      <c r="C115" t="s">
        <v>11</v>
      </c>
      <c r="D115" t="s">
        <v>11</v>
      </c>
      <c r="E115" t="s">
        <v>20</v>
      </c>
      <c r="F115" t="s">
        <v>14</v>
      </c>
      <c r="G115" t="s">
        <v>14</v>
      </c>
      <c r="H115" t="s">
        <v>13</v>
      </c>
      <c r="AF115" t="s">
        <v>79</v>
      </c>
    </row>
    <row r="116" spans="1:41" x14ac:dyDescent="0.3">
      <c r="A116">
        <v>11539</v>
      </c>
      <c r="B116" t="s">
        <v>74</v>
      </c>
      <c r="C116" t="s">
        <v>4</v>
      </c>
      <c r="D116" t="s">
        <v>10</v>
      </c>
      <c r="E116" t="s">
        <v>20</v>
      </c>
      <c r="F116" t="s">
        <v>14</v>
      </c>
      <c r="G116" t="s">
        <v>14</v>
      </c>
      <c r="H116" t="s">
        <v>22</v>
      </c>
      <c r="U116" t="s">
        <v>37</v>
      </c>
    </row>
    <row r="117" spans="1:41" x14ac:dyDescent="0.3">
      <c r="A117">
        <v>11548</v>
      </c>
      <c r="B117" t="s">
        <v>74</v>
      </c>
      <c r="C117" t="s">
        <v>4</v>
      </c>
      <c r="D117" t="s">
        <v>9</v>
      </c>
      <c r="E117" t="s">
        <v>20</v>
      </c>
      <c r="F117" t="s">
        <v>14</v>
      </c>
      <c r="G117" t="s">
        <v>14</v>
      </c>
      <c r="H117" t="s">
        <v>22</v>
      </c>
      <c r="U117" t="s">
        <v>37</v>
      </c>
    </row>
    <row r="118" spans="1:41" x14ac:dyDescent="0.3">
      <c r="A118">
        <v>11558</v>
      </c>
      <c r="B118" t="s">
        <v>74</v>
      </c>
      <c r="C118" t="s">
        <v>3</v>
      </c>
      <c r="D118" t="s">
        <v>10</v>
      </c>
      <c r="E118" t="s">
        <v>20</v>
      </c>
      <c r="F118" t="s">
        <v>14</v>
      </c>
      <c r="G118" t="s">
        <v>14</v>
      </c>
      <c r="H118" t="s">
        <v>13</v>
      </c>
      <c r="AF118" t="s">
        <v>79</v>
      </c>
    </row>
    <row r="119" spans="1:41" x14ac:dyDescent="0.3">
      <c r="A119">
        <v>11571</v>
      </c>
      <c r="B119" t="s">
        <v>74</v>
      </c>
      <c r="C119" t="s">
        <v>3</v>
      </c>
      <c r="D119" t="s">
        <v>9</v>
      </c>
      <c r="E119" t="s">
        <v>20</v>
      </c>
      <c r="F119" t="s">
        <v>14</v>
      </c>
      <c r="G119" t="s">
        <v>14</v>
      </c>
      <c r="H119" t="s">
        <v>13</v>
      </c>
      <c r="AG119" t="s">
        <v>49</v>
      </c>
    </row>
    <row r="120" spans="1:41" x14ac:dyDescent="0.3">
      <c r="A120">
        <v>10260</v>
      </c>
      <c r="B120" t="s">
        <v>74</v>
      </c>
      <c r="C120" t="s">
        <v>11</v>
      </c>
      <c r="D120" t="s">
        <v>11</v>
      </c>
      <c r="E120" t="s">
        <v>20</v>
      </c>
      <c r="F120" t="s">
        <v>14</v>
      </c>
      <c r="G120" t="s">
        <v>14</v>
      </c>
      <c r="H120" t="s">
        <v>22</v>
      </c>
      <c r="I120" t="s">
        <v>25</v>
      </c>
    </row>
    <row r="121" spans="1:41" x14ac:dyDescent="0.3">
      <c r="A121">
        <v>10507</v>
      </c>
      <c r="B121" t="s">
        <v>74</v>
      </c>
      <c r="C121" t="s">
        <v>3</v>
      </c>
      <c r="D121" t="s">
        <v>10</v>
      </c>
      <c r="E121" t="s">
        <v>20</v>
      </c>
      <c r="F121" t="s">
        <v>14</v>
      </c>
      <c r="G121" t="s">
        <v>14</v>
      </c>
      <c r="H121" t="s">
        <v>22</v>
      </c>
      <c r="U121" t="s">
        <v>37</v>
      </c>
    </row>
    <row r="122" spans="1:41" x14ac:dyDescent="0.3">
      <c r="A122">
        <v>10592</v>
      </c>
      <c r="B122" t="s">
        <v>74</v>
      </c>
      <c r="C122" t="s">
        <v>11</v>
      </c>
      <c r="D122" t="s">
        <v>11</v>
      </c>
      <c r="E122" t="s">
        <v>20</v>
      </c>
      <c r="F122" t="s">
        <v>14</v>
      </c>
      <c r="G122" t="s">
        <v>14</v>
      </c>
      <c r="H122" t="s">
        <v>13</v>
      </c>
      <c r="AF122" t="s">
        <v>79</v>
      </c>
    </row>
    <row r="123" spans="1:41" x14ac:dyDescent="0.3">
      <c r="A123">
        <v>10612</v>
      </c>
      <c r="B123" t="s">
        <v>74</v>
      </c>
      <c r="C123" t="s">
        <v>3</v>
      </c>
      <c r="D123" t="s">
        <v>10</v>
      </c>
      <c r="E123" t="s">
        <v>20</v>
      </c>
      <c r="F123" t="s">
        <v>14</v>
      </c>
      <c r="G123" t="s">
        <v>14</v>
      </c>
      <c r="H123" t="s">
        <v>22</v>
      </c>
      <c r="I123" t="s">
        <v>25</v>
      </c>
    </row>
    <row r="124" spans="1:41" x14ac:dyDescent="0.3">
      <c r="A124">
        <v>10641</v>
      </c>
      <c r="B124" t="s">
        <v>74</v>
      </c>
      <c r="C124" t="s">
        <v>3</v>
      </c>
      <c r="D124" t="s">
        <v>9</v>
      </c>
      <c r="E124" t="s">
        <v>20</v>
      </c>
      <c r="F124" t="s">
        <v>14</v>
      </c>
      <c r="G124" t="s">
        <v>14</v>
      </c>
      <c r="H124" t="s">
        <v>13</v>
      </c>
      <c r="AO124" t="s">
        <v>77</v>
      </c>
    </row>
    <row r="125" spans="1:41" x14ac:dyDescent="0.3">
      <c r="A125">
        <v>10973</v>
      </c>
      <c r="B125" t="s">
        <v>74</v>
      </c>
      <c r="C125" t="s">
        <v>3</v>
      </c>
      <c r="D125" t="s">
        <v>10</v>
      </c>
      <c r="E125" t="s">
        <v>20</v>
      </c>
      <c r="F125" t="s">
        <v>14</v>
      </c>
      <c r="G125" t="s">
        <v>14</v>
      </c>
      <c r="H125" t="s">
        <v>13</v>
      </c>
      <c r="AF125" t="s">
        <v>79</v>
      </c>
    </row>
    <row r="126" spans="1:41" x14ac:dyDescent="0.3">
      <c r="A126">
        <v>10981</v>
      </c>
      <c r="B126" t="s">
        <v>74</v>
      </c>
      <c r="C126" t="s">
        <v>4</v>
      </c>
      <c r="D126" t="s">
        <v>11</v>
      </c>
      <c r="E126" t="s">
        <v>20</v>
      </c>
      <c r="F126" t="s">
        <v>14</v>
      </c>
      <c r="G126" t="s">
        <v>14</v>
      </c>
      <c r="H126" t="s">
        <v>13</v>
      </c>
      <c r="AG126" t="s">
        <v>49</v>
      </c>
    </row>
    <row r="127" spans="1:41" x14ac:dyDescent="0.3">
      <c r="A127">
        <v>11235</v>
      </c>
      <c r="B127" t="s">
        <v>74</v>
      </c>
      <c r="C127" t="s">
        <v>4</v>
      </c>
      <c r="D127" t="s">
        <v>10</v>
      </c>
      <c r="E127" t="s">
        <v>20</v>
      </c>
      <c r="F127" t="s">
        <v>14</v>
      </c>
      <c r="G127" t="s">
        <v>14</v>
      </c>
      <c r="H127" t="s">
        <v>22</v>
      </c>
      <c r="I127" t="s">
        <v>25</v>
      </c>
    </row>
    <row r="128" spans="1:41" x14ac:dyDescent="0.3">
      <c r="A128">
        <v>11236</v>
      </c>
      <c r="B128" t="s">
        <v>74</v>
      </c>
      <c r="C128" t="s">
        <v>3</v>
      </c>
      <c r="D128" t="s">
        <v>10</v>
      </c>
      <c r="E128" t="s">
        <v>20</v>
      </c>
      <c r="F128" t="s">
        <v>14</v>
      </c>
      <c r="G128" t="s">
        <v>14</v>
      </c>
      <c r="H128" t="s">
        <v>22</v>
      </c>
      <c r="I128" t="s">
        <v>25</v>
      </c>
    </row>
    <row r="129" spans="1:33" x14ac:dyDescent="0.3">
      <c r="A129">
        <v>11517</v>
      </c>
      <c r="B129" t="s">
        <v>74</v>
      </c>
      <c r="C129" t="s">
        <v>4</v>
      </c>
      <c r="D129" t="s">
        <v>10</v>
      </c>
      <c r="E129" t="s">
        <v>19</v>
      </c>
      <c r="F129" t="s">
        <v>14</v>
      </c>
      <c r="G129" t="s">
        <v>14</v>
      </c>
      <c r="H129" t="s">
        <v>22</v>
      </c>
      <c r="I129" t="s">
        <v>25</v>
      </c>
    </row>
    <row r="130" spans="1:33" x14ac:dyDescent="0.3">
      <c r="A130">
        <v>11521</v>
      </c>
      <c r="B130" t="s">
        <v>74</v>
      </c>
      <c r="C130" t="s">
        <v>3</v>
      </c>
      <c r="D130" t="s">
        <v>10</v>
      </c>
      <c r="E130" t="s">
        <v>20</v>
      </c>
      <c r="F130" t="s">
        <v>14</v>
      </c>
      <c r="G130" t="s">
        <v>14</v>
      </c>
      <c r="H130" t="s">
        <v>13</v>
      </c>
      <c r="AG130" t="s">
        <v>49</v>
      </c>
    </row>
    <row r="131" spans="1:33" x14ac:dyDescent="0.3">
      <c r="A131">
        <v>11551</v>
      </c>
      <c r="B131" t="s">
        <v>74</v>
      </c>
      <c r="C131" t="s">
        <v>11</v>
      </c>
      <c r="D131" t="s">
        <v>11</v>
      </c>
      <c r="E131" t="s">
        <v>20</v>
      </c>
      <c r="F131" t="s">
        <v>14</v>
      </c>
      <c r="G131" t="s">
        <v>14</v>
      </c>
      <c r="H131" t="s">
        <v>22</v>
      </c>
      <c r="U131" t="s">
        <v>37</v>
      </c>
    </row>
    <row r="132" spans="1:33" x14ac:dyDescent="0.3">
      <c r="A132">
        <v>11552</v>
      </c>
      <c r="B132" t="s">
        <v>74</v>
      </c>
      <c r="C132" t="s">
        <v>11</v>
      </c>
      <c r="D132" t="s">
        <v>11</v>
      </c>
      <c r="E132" t="s">
        <v>20</v>
      </c>
      <c r="F132" t="s">
        <v>14</v>
      </c>
      <c r="G132" t="s">
        <v>14</v>
      </c>
      <c r="H132" t="s">
        <v>22</v>
      </c>
      <c r="I132" t="s">
        <v>25</v>
      </c>
    </row>
    <row r="133" spans="1:33" x14ac:dyDescent="0.3">
      <c r="A133">
        <v>11576</v>
      </c>
      <c r="B133" t="s">
        <v>74</v>
      </c>
      <c r="C133" t="s">
        <v>4</v>
      </c>
      <c r="D133" t="s">
        <v>9</v>
      </c>
      <c r="E133" t="s">
        <v>20</v>
      </c>
      <c r="F133" t="s">
        <v>14</v>
      </c>
      <c r="G133" t="s">
        <v>14</v>
      </c>
      <c r="H133" t="s">
        <v>22</v>
      </c>
      <c r="I133" t="s">
        <v>25</v>
      </c>
    </row>
    <row r="134" spans="1:33" x14ac:dyDescent="0.3">
      <c r="A134">
        <v>11583</v>
      </c>
      <c r="B134" t="s">
        <v>74</v>
      </c>
      <c r="C134" t="s">
        <v>3</v>
      </c>
      <c r="D134" t="s">
        <v>10</v>
      </c>
      <c r="E134" t="s">
        <v>20</v>
      </c>
      <c r="F134" t="s">
        <v>14</v>
      </c>
      <c r="G134" t="s">
        <v>14</v>
      </c>
      <c r="H134" t="s">
        <v>23</v>
      </c>
    </row>
    <row r="135" spans="1:33" x14ac:dyDescent="0.3">
      <c r="A135">
        <v>11613</v>
      </c>
      <c r="B135" t="s">
        <v>74</v>
      </c>
      <c r="C135" t="s">
        <v>4</v>
      </c>
      <c r="D135" t="s">
        <v>10</v>
      </c>
      <c r="E135" t="s">
        <v>20</v>
      </c>
      <c r="F135" t="s">
        <v>14</v>
      </c>
      <c r="G135" t="s">
        <v>14</v>
      </c>
      <c r="H135" t="s">
        <v>23</v>
      </c>
    </row>
    <row r="136" spans="1:33" x14ac:dyDescent="0.3">
      <c r="A136">
        <v>11979</v>
      </c>
      <c r="B136" t="s">
        <v>74</v>
      </c>
      <c r="C136" t="s">
        <v>4</v>
      </c>
      <c r="D136" t="s">
        <v>9</v>
      </c>
      <c r="E136" t="s">
        <v>20</v>
      </c>
      <c r="F136" t="s">
        <v>14</v>
      </c>
      <c r="G136" t="s">
        <v>14</v>
      </c>
      <c r="H136" t="s">
        <v>22</v>
      </c>
      <c r="I136" t="s">
        <v>25</v>
      </c>
    </row>
    <row r="137" spans="1:33" x14ac:dyDescent="0.3">
      <c r="A137">
        <v>11812</v>
      </c>
      <c r="B137" t="s">
        <v>74</v>
      </c>
      <c r="C137" t="s">
        <v>3</v>
      </c>
      <c r="D137" t="s">
        <v>10</v>
      </c>
      <c r="E137" t="s">
        <v>19</v>
      </c>
      <c r="F137" t="s">
        <v>14</v>
      </c>
      <c r="G137" t="s">
        <v>14</v>
      </c>
      <c r="H137" t="s">
        <v>13</v>
      </c>
      <c r="AG137" t="s">
        <v>49</v>
      </c>
    </row>
    <row r="138" spans="1:33" x14ac:dyDescent="0.3">
      <c r="A138">
        <v>11920</v>
      </c>
      <c r="B138" t="s">
        <v>74</v>
      </c>
      <c r="C138" t="s">
        <v>4</v>
      </c>
      <c r="D138" t="s">
        <v>9</v>
      </c>
      <c r="E138" t="s">
        <v>20</v>
      </c>
      <c r="F138" t="s">
        <v>14</v>
      </c>
      <c r="G138" t="s">
        <v>14</v>
      </c>
      <c r="H138" t="s">
        <v>22</v>
      </c>
      <c r="I138" t="s">
        <v>25</v>
      </c>
    </row>
    <row r="139" spans="1:33" x14ac:dyDescent="0.3">
      <c r="A139">
        <v>11926</v>
      </c>
      <c r="B139" t="s">
        <v>74</v>
      </c>
      <c r="C139" t="s">
        <v>11</v>
      </c>
      <c r="D139" t="s">
        <v>11</v>
      </c>
      <c r="E139" t="s">
        <v>19</v>
      </c>
      <c r="F139" t="s">
        <v>14</v>
      </c>
      <c r="G139" t="s">
        <v>14</v>
      </c>
      <c r="H139" t="s">
        <v>13</v>
      </c>
      <c r="AG139" t="s">
        <v>49</v>
      </c>
    </row>
    <row r="140" spans="1:33" x14ac:dyDescent="0.3">
      <c r="A140">
        <v>11927</v>
      </c>
      <c r="B140" t="s">
        <v>74</v>
      </c>
      <c r="C140" t="s">
        <v>11</v>
      </c>
      <c r="D140" t="s">
        <v>11</v>
      </c>
      <c r="E140" t="s">
        <v>20</v>
      </c>
      <c r="F140" t="s">
        <v>14</v>
      </c>
      <c r="G140" t="s">
        <v>14</v>
      </c>
      <c r="H140" t="s">
        <v>22</v>
      </c>
      <c r="I140" t="s">
        <v>25</v>
      </c>
    </row>
    <row r="141" spans="1:33" x14ac:dyDescent="0.3">
      <c r="A141">
        <v>11928</v>
      </c>
      <c r="B141" t="s">
        <v>74</v>
      </c>
      <c r="C141" t="s">
        <v>3</v>
      </c>
      <c r="D141" t="s">
        <v>9</v>
      </c>
      <c r="E141" t="s">
        <v>19</v>
      </c>
      <c r="F141" t="s">
        <v>14</v>
      </c>
      <c r="G141" t="s">
        <v>14</v>
      </c>
      <c r="H141" t="s">
        <v>22</v>
      </c>
      <c r="I141" t="s">
        <v>25</v>
      </c>
    </row>
    <row r="142" spans="1:33" x14ac:dyDescent="0.3">
      <c r="A142">
        <v>11592</v>
      </c>
      <c r="B142" t="s">
        <v>74</v>
      </c>
      <c r="C142" t="s">
        <v>4</v>
      </c>
      <c r="D142" t="s">
        <v>9</v>
      </c>
      <c r="E142" t="s">
        <v>19</v>
      </c>
      <c r="F142" t="s">
        <v>14</v>
      </c>
      <c r="G142" t="s">
        <v>14</v>
      </c>
      <c r="H142" t="s">
        <v>22</v>
      </c>
      <c r="I142" t="s">
        <v>25</v>
      </c>
    </row>
    <row r="143" spans="1:33" x14ac:dyDescent="0.3">
      <c r="A143">
        <v>11954</v>
      </c>
      <c r="B143" t="s">
        <v>74</v>
      </c>
      <c r="C143" t="s">
        <v>4</v>
      </c>
      <c r="D143" t="s">
        <v>10</v>
      </c>
      <c r="E143" t="s">
        <v>19</v>
      </c>
      <c r="F143" t="s">
        <v>14</v>
      </c>
      <c r="G143" t="s">
        <v>14</v>
      </c>
      <c r="H143" t="s">
        <v>22</v>
      </c>
      <c r="U143" t="s">
        <v>37</v>
      </c>
    </row>
    <row r="144" spans="1:33" x14ac:dyDescent="0.3">
      <c r="A144">
        <v>11963</v>
      </c>
      <c r="B144" t="s">
        <v>74</v>
      </c>
      <c r="C144" t="s">
        <v>4</v>
      </c>
      <c r="D144" t="s">
        <v>11</v>
      </c>
      <c r="E144" t="s">
        <v>19</v>
      </c>
      <c r="F144" t="s">
        <v>14</v>
      </c>
      <c r="G144" t="s">
        <v>14</v>
      </c>
      <c r="H144" t="s">
        <v>13</v>
      </c>
      <c r="AF144" t="s">
        <v>79</v>
      </c>
    </row>
    <row r="145" spans="1:33" x14ac:dyDescent="0.3">
      <c r="A145">
        <v>11967</v>
      </c>
      <c r="B145" t="s">
        <v>74</v>
      </c>
      <c r="C145" t="s">
        <v>4</v>
      </c>
      <c r="D145" t="s">
        <v>11</v>
      </c>
      <c r="E145" t="s">
        <v>20</v>
      </c>
      <c r="F145" t="s">
        <v>14</v>
      </c>
      <c r="G145" t="s">
        <v>14</v>
      </c>
      <c r="H145" t="s">
        <v>13</v>
      </c>
      <c r="AG145" t="s">
        <v>49</v>
      </c>
    </row>
    <row r="146" spans="1:33" x14ac:dyDescent="0.3">
      <c r="A146">
        <v>12084</v>
      </c>
      <c r="B146" t="s">
        <v>74</v>
      </c>
      <c r="C146" t="s">
        <v>3</v>
      </c>
      <c r="D146" t="s">
        <v>10</v>
      </c>
      <c r="E146" t="s">
        <v>20</v>
      </c>
      <c r="F146" t="s">
        <v>14</v>
      </c>
      <c r="G146" t="s">
        <v>14</v>
      </c>
      <c r="H146" t="s">
        <v>13</v>
      </c>
      <c r="AG146" t="s">
        <v>49</v>
      </c>
    </row>
    <row r="147" spans="1:33" x14ac:dyDescent="0.3">
      <c r="A147">
        <v>11760</v>
      </c>
      <c r="B147" t="s">
        <v>74</v>
      </c>
      <c r="C147" t="s">
        <v>3</v>
      </c>
      <c r="D147" t="s">
        <v>10</v>
      </c>
      <c r="E147" t="s">
        <v>20</v>
      </c>
      <c r="F147" t="s">
        <v>14</v>
      </c>
      <c r="G147" t="s">
        <v>14</v>
      </c>
      <c r="H147" t="s">
        <v>13</v>
      </c>
      <c r="AG147" t="s">
        <v>49</v>
      </c>
    </row>
    <row r="148" spans="1:33" x14ac:dyDescent="0.3">
      <c r="A148">
        <v>11799</v>
      </c>
      <c r="B148" t="s">
        <v>74</v>
      </c>
      <c r="C148" t="s">
        <v>3</v>
      </c>
      <c r="D148" t="s">
        <v>10</v>
      </c>
      <c r="E148" t="s">
        <v>20</v>
      </c>
      <c r="F148" t="s">
        <v>14</v>
      </c>
      <c r="G148" t="s">
        <v>14</v>
      </c>
      <c r="H148" t="s">
        <v>22</v>
      </c>
      <c r="I148" t="s">
        <v>25</v>
      </c>
    </row>
    <row r="149" spans="1:33" x14ac:dyDescent="0.3">
      <c r="A149">
        <v>11904</v>
      </c>
      <c r="B149" t="s">
        <v>74</v>
      </c>
      <c r="C149" t="s">
        <v>3</v>
      </c>
      <c r="D149" t="s">
        <v>9</v>
      </c>
      <c r="E149" t="s">
        <v>19</v>
      </c>
      <c r="F149" t="s">
        <v>14</v>
      </c>
      <c r="G149" t="s">
        <v>14</v>
      </c>
      <c r="H149" t="s">
        <v>22</v>
      </c>
      <c r="I149" t="s">
        <v>25</v>
      </c>
    </row>
    <row r="150" spans="1:33" x14ac:dyDescent="0.3">
      <c r="A150">
        <v>11938</v>
      </c>
      <c r="B150" t="s">
        <v>74</v>
      </c>
      <c r="C150" t="s">
        <v>4</v>
      </c>
      <c r="D150" t="s">
        <v>9</v>
      </c>
      <c r="E150" t="s">
        <v>20</v>
      </c>
      <c r="F150" t="s">
        <v>14</v>
      </c>
      <c r="G150" t="s">
        <v>14</v>
      </c>
      <c r="H150" t="s">
        <v>22</v>
      </c>
      <c r="I150" t="s">
        <v>25</v>
      </c>
    </row>
    <row r="151" spans="1:33" x14ac:dyDescent="0.3">
      <c r="A151">
        <v>11946</v>
      </c>
      <c r="B151" t="s">
        <v>74</v>
      </c>
      <c r="C151" t="s">
        <v>3</v>
      </c>
      <c r="D151" t="s">
        <v>9</v>
      </c>
      <c r="E151" t="s">
        <v>20</v>
      </c>
      <c r="F151" t="s">
        <v>14</v>
      </c>
      <c r="G151" t="s">
        <v>14</v>
      </c>
      <c r="H151" t="s">
        <v>22</v>
      </c>
      <c r="I151" t="s">
        <v>25</v>
      </c>
    </row>
    <row r="152" spans="1:33" x14ac:dyDescent="0.3">
      <c r="A152">
        <v>11955</v>
      </c>
      <c r="B152" t="s">
        <v>74</v>
      </c>
      <c r="C152" t="s">
        <v>11</v>
      </c>
      <c r="D152" t="s">
        <v>11</v>
      </c>
      <c r="E152" t="s">
        <v>19</v>
      </c>
      <c r="F152" t="s">
        <v>14</v>
      </c>
      <c r="G152" t="s">
        <v>14</v>
      </c>
      <c r="H152" t="s">
        <v>13</v>
      </c>
      <c r="AF152" t="s">
        <v>79</v>
      </c>
    </row>
    <row r="153" spans="1:33" x14ac:dyDescent="0.3">
      <c r="A153">
        <v>11966</v>
      </c>
      <c r="B153" t="s">
        <v>74</v>
      </c>
      <c r="C153" t="s">
        <v>4</v>
      </c>
      <c r="D153" t="s">
        <v>9</v>
      </c>
      <c r="E153" t="s">
        <v>20</v>
      </c>
      <c r="F153" t="s">
        <v>14</v>
      </c>
      <c r="G153" t="s">
        <v>14</v>
      </c>
      <c r="H153" t="s">
        <v>22</v>
      </c>
      <c r="I153" t="s">
        <v>25</v>
      </c>
    </row>
    <row r="154" spans="1:33" x14ac:dyDescent="0.3">
      <c r="A154">
        <v>12196</v>
      </c>
      <c r="B154" t="s">
        <v>74</v>
      </c>
      <c r="C154" t="s">
        <v>11</v>
      </c>
      <c r="D154" t="s">
        <v>11</v>
      </c>
      <c r="E154" t="s">
        <v>20</v>
      </c>
      <c r="F154" t="s">
        <v>14</v>
      </c>
      <c r="G154" t="s">
        <v>14</v>
      </c>
      <c r="H154" t="s">
        <v>22</v>
      </c>
      <c r="I154" t="s">
        <v>25</v>
      </c>
    </row>
    <row r="155" spans="1:33" x14ac:dyDescent="0.3">
      <c r="A155">
        <v>12306</v>
      </c>
      <c r="B155" t="s">
        <v>74</v>
      </c>
      <c r="C155" t="s">
        <v>4</v>
      </c>
      <c r="D155" t="s">
        <v>10</v>
      </c>
      <c r="E155" t="s">
        <v>20</v>
      </c>
      <c r="F155" t="s">
        <v>14</v>
      </c>
      <c r="G155" t="s">
        <v>14</v>
      </c>
      <c r="H155" t="s">
        <v>22</v>
      </c>
      <c r="I155" t="s">
        <v>25</v>
      </c>
    </row>
    <row r="156" spans="1:33" x14ac:dyDescent="0.3">
      <c r="A156">
        <v>12417</v>
      </c>
      <c r="B156" t="s">
        <v>74</v>
      </c>
      <c r="C156" t="s">
        <v>3</v>
      </c>
      <c r="D156" t="s">
        <v>10</v>
      </c>
      <c r="E156" t="s">
        <v>20</v>
      </c>
      <c r="F156" t="s">
        <v>14</v>
      </c>
      <c r="G156" t="s">
        <v>14</v>
      </c>
      <c r="H156" t="s">
        <v>22</v>
      </c>
      <c r="I156" t="s">
        <v>25</v>
      </c>
    </row>
    <row r="157" spans="1:33" x14ac:dyDescent="0.3">
      <c r="A157">
        <v>12529</v>
      </c>
      <c r="B157" t="s">
        <v>74</v>
      </c>
      <c r="C157" t="s">
        <v>3</v>
      </c>
      <c r="D157" t="s">
        <v>10</v>
      </c>
      <c r="E157" t="s">
        <v>20</v>
      </c>
      <c r="F157" t="s">
        <v>14</v>
      </c>
      <c r="G157" t="s">
        <v>14</v>
      </c>
      <c r="H157" t="s">
        <v>13</v>
      </c>
      <c r="AC157" t="s">
        <v>78</v>
      </c>
      <c r="AF157" t="s">
        <v>79</v>
      </c>
    </row>
    <row r="158" spans="1:33" x14ac:dyDescent="0.3">
      <c r="A158">
        <v>12611</v>
      </c>
      <c r="B158" t="s">
        <v>74</v>
      </c>
      <c r="C158" t="s">
        <v>4</v>
      </c>
      <c r="D158" t="s">
        <v>10</v>
      </c>
      <c r="E158" t="s">
        <v>20</v>
      </c>
      <c r="F158" t="s">
        <v>14</v>
      </c>
      <c r="G158" t="s">
        <v>14</v>
      </c>
      <c r="H158" t="s">
        <v>22</v>
      </c>
      <c r="I158" t="s">
        <v>25</v>
      </c>
    </row>
    <row r="159" spans="1:33" x14ac:dyDescent="0.3">
      <c r="A159">
        <v>12624</v>
      </c>
      <c r="B159" t="s">
        <v>74</v>
      </c>
      <c r="C159" t="s">
        <v>4</v>
      </c>
      <c r="D159" t="s">
        <v>9</v>
      </c>
      <c r="E159" t="s">
        <v>20</v>
      </c>
      <c r="F159" t="s">
        <v>14</v>
      </c>
      <c r="G159" t="s">
        <v>14</v>
      </c>
      <c r="H159" t="s">
        <v>13</v>
      </c>
      <c r="AF159" t="s">
        <v>79</v>
      </c>
    </row>
    <row r="160" spans="1:33" x14ac:dyDescent="0.3">
      <c r="A160">
        <v>12652</v>
      </c>
      <c r="B160" t="s">
        <v>74</v>
      </c>
      <c r="C160" t="s">
        <v>11</v>
      </c>
      <c r="D160" t="s">
        <v>11</v>
      </c>
      <c r="E160" t="s">
        <v>20</v>
      </c>
      <c r="F160" t="s">
        <v>14</v>
      </c>
      <c r="G160" t="s">
        <v>14</v>
      </c>
      <c r="H160" t="s">
        <v>22</v>
      </c>
      <c r="I160" t="s">
        <v>25</v>
      </c>
    </row>
    <row r="161" spans="1:41" x14ac:dyDescent="0.3">
      <c r="A161">
        <v>12892</v>
      </c>
      <c r="B161" t="s">
        <v>74</v>
      </c>
      <c r="C161" t="s">
        <v>3</v>
      </c>
      <c r="D161" t="s">
        <v>10</v>
      </c>
      <c r="E161" t="s">
        <v>20</v>
      </c>
      <c r="F161" t="s">
        <v>14</v>
      </c>
      <c r="G161" t="s">
        <v>14</v>
      </c>
      <c r="H161" t="s">
        <v>13</v>
      </c>
      <c r="AG161" t="s">
        <v>49</v>
      </c>
    </row>
    <row r="162" spans="1:41" x14ac:dyDescent="0.3">
      <c r="A162">
        <v>12901</v>
      </c>
      <c r="B162" t="s">
        <v>74</v>
      </c>
      <c r="C162" t="s">
        <v>4</v>
      </c>
      <c r="D162" t="s">
        <v>9</v>
      </c>
      <c r="E162" t="s">
        <v>19</v>
      </c>
      <c r="F162" t="s">
        <v>14</v>
      </c>
      <c r="G162" t="s">
        <v>14</v>
      </c>
      <c r="H162" t="s">
        <v>13</v>
      </c>
      <c r="AF162" t="s">
        <v>79</v>
      </c>
    </row>
    <row r="163" spans="1:41" x14ac:dyDescent="0.3">
      <c r="A163">
        <v>13128</v>
      </c>
      <c r="B163" t="s">
        <v>74</v>
      </c>
      <c r="C163" t="s">
        <v>4</v>
      </c>
      <c r="D163" t="s">
        <v>11</v>
      </c>
      <c r="E163" t="s">
        <v>20</v>
      </c>
      <c r="F163" t="s">
        <v>14</v>
      </c>
      <c r="G163" t="s">
        <v>14</v>
      </c>
      <c r="H163" t="s">
        <v>13</v>
      </c>
      <c r="AF163" t="s">
        <v>79</v>
      </c>
    </row>
    <row r="164" spans="1:41" x14ac:dyDescent="0.3">
      <c r="A164">
        <v>13129</v>
      </c>
      <c r="B164" t="s">
        <v>74</v>
      </c>
      <c r="C164" t="s">
        <v>4</v>
      </c>
      <c r="D164" t="s">
        <v>11</v>
      </c>
      <c r="E164" t="s">
        <v>20</v>
      </c>
      <c r="F164" t="s">
        <v>14</v>
      </c>
      <c r="G164" t="s">
        <v>14</v>
      </c>
      <c r="H164" t="s">
        <v>13</v>
      </c>
      <c r="AO164" t="s">
        <v>77</v>
      </c>
    </row>
    <row r="165" spans="1:41" x14ac:dyDescent="0.3">
      <c r="A165">
        <v>13247</v>
      </c>
      <c r="B165" t="s">
        <v>74</v>
      </c>
      <c r="C165" t="s">
        <v>3</v>
      </c>
      <c r="D165" t="s">
        <v>9</v>
      </c>
      <c r="E165" t="s">
        <v>20</v>
      </c>
      <c r="F165" t="s">
        <v>14</v>
      </c>
      <c r="G165" t="s">
        <v>14</v>
      </c>
      <c r="H165" t="s">
        <v>13</v>
      </c>
      <c r="AO165" t="s">
        <v>77</v>
      </c>
    </row>
    <row r="166" spans="1:41" x14ac:dyDescent="0.3">
      <c r="A166">
        <v>13257</v>
      </c>
      <c r="B166" t="s">
        <v>74</v>
      </c>
      <c r="C166" t="s">
        <v>4</v>
      </c>
      <c r="D166" t="s">
        <v>9</v>
      </c>
      <c r="E166" t="s">
        <v>19</v>
      </c>
      <c r="F166" t="s">
        <v>14</v>
      </c>
      <c r="G166" t="s">
        <v>14</v>
      </c>
      <c r="H166" t="s">
        <v>13</v>
      </c>
      <c r="AF166" t="s">
        <v>79</v>
      </c>
    </row>
    <row r="167" spans="1:41" x14ac:dyDescent="0.3">
      <c r="A167">
        <v>13292</v>
      </c>
      <c r="B167" t="s">
        <v>74</v>
      </c>
      <c r="C167" t="s">
        <v>4</v>
      </c>
      <c r="D167" t="s">
        <v>9</v>
      </c>
      <c r="E167" t="s">
        <v>19</v>
      </c>
      <c r="F167" t="s">
        <v>14</v>
      </c>
      <c r="G167" t="s">
        <v>14</v>
      </c>
      <c r="H167" t="s">
        <v>22</v>
      </c>
      <c r="I167" t="s">
        <v>25</v>
      </c>
    </row>
    <row r="168" spans="1:41" x14ac:dyDescent="0.3">
      <c r="A168">
        <v>13315</v>
      </c>
      <c r="B168" t="s">
        <v>74</v>
      </c>
      <c r="C168" t="s">
        <v>11</v>
      </c>
      <c r="D168" t="s">
        <v>11</v>
      </c>
      <c r="E168" t="s">
        <v>19</v>
      </c>
      <c r="F168" t="s">
        <v>14</v>
      </c>
      <c r="G168" t="s">
        <v>14</v>
      </c>
      <c r="H168" t="s">
        <v>22</v>
      </c>
      <c r="I168" t="s">
        <v>25</v>
      </c>
    </row>
    <row r="169" spans="1:41" x14ac:dyDescent="0.3">
      <c r="A169">
        <v>13328</v>
      </c>
      <c r="B169" t="s">
        <v>74</v>
      </c>
      <c r="C169" t="s">
        <v>4</v>
      </c>
      <c r="D169" t="s">
        <v>10</v>
      </c>
      <c r="E169" t="s">
        <v>19</v>
      </c>
      <c r="F169" t="s">
        <v>14</v>
      </c>
      <c r="G169" t="s">
        <v>14</v>
      </c>
      <c r="H169" t="s">
        <v>22</v>
      </c>
      <c r="I169" t="s">
        <v>25</v>
      </c>
    </row>
    <row r="170" spans="1:41" x14ac:dyDescent="0.3">
      <c r="A170">
        <v>12586</v>
      </c>
      <c r="B170" t="s">
        <v>74</v>
      </c>
      <c r="C170" t="s">
        <v>3</v>
      </c>
      <c r="D170" t="s">
        <v>10</v>
      </c>
      <c r="E170" t="s">
        <v>20</v>
      </c>
      <c r="F170" t="s">
        <v>14</v>
      </c>
      <c r="G170" t="s">
        <v>14</v>
      </c>
      <c r="H170" t="s">
        <v>22</v>
      </c>
      <c r="I170" t="s">
        <v>25</v>
      </c>
    </row>
    <row r="171" spans="1:41" x14ac:dyDescent="0.3">
      <c r="A171">
        <v>12591</v>
      </c>
      <c r="B171" t="s">
        <v>74</v>
      </c>
      <c r="C171" t="s">
        <v>3</v>
      </c>
      <c r="D171" t="s">
        <v>10</v>
      </c>
      <c r="E171" t="s">
        <v>20</v>
      </c>
      <c r="F171" t="s">
        <v>14</v>
      </c>
      <c r="G171" t="s">
        <v>14</v>
      </c>
      <c r="H171" t="s">
        <v>22</v>
      </c>
      <c r="I171" t="s">
        <v>25</v>
      </c>
    </row>
    <row r="172" spans="1:41" x14ac:dyDescent="0.3">
      <c r="A172">
        <v>12852</v>
      </c>
      <c r="B172" t="s">
        <v>74</v>
      </c>
      <c r="C172" t="s">
        <v>4</v>
      </c>
      <c r="D172" t="s">
        <v>10</v>
      </c>
      <c r="E172" t="s">
        <v>20</v>
      </c>
      <c r="F172" t="s">
        <v>14</v>
      </c>
      <c r="G172" t="s">
        <v>14</v>
      </c>
      <c r="H172" t="s">
        <v>22</v>
      </c>
      <c r="I172" t="s">
        <v>25</v>
      </c>
    </row>
    <row r="173" spans="1:41" x14ac:dyDescent="0.3">
      <c r="A173">
        <v>13140</v>
      </c>
      <c r="B173" t="s">
        <v>74</v>
      </c>
      <c r="C173" t="s">
        <v>11</v>
      </c>
      <c r="D173" t="s">
        <v>11</v>
      </c>
      <c r="E173" t="s">
        <v>20</v>
      </c>
      <c r="F173" t="s">
        <v>14</v>
      </c>
      <c r="G173" t="s">
        <v>14</v>
      </c>
      <c r="H173" t="s">
        <v>13</v>
      </c>
      <c r="AO173" t="s">
        <v>77</v>
      </c>
    </row>
    <row r="174" spans="1:41" x14ac:dyDescent="0.3">
      <c r="A174">
        <v>13143</v>
      </c>
      <c r="B174" t="s">
        <v>74</v>
      </c>
      <c r="C174" t="s">
        <v>3</v>
      </c>
      <c r="D174" t="s">
        <v>9</v>
      </c>
      <c r="E174" t="s">
        <v>20</v>
      </c>
      <c r="F174" t="s">
        <v>14</v>
      </c>
      <c r="G174" t="s">
        <v>14</v>
      </c>
      <c r="H174" t="s">
        <v>13</v>
      </c>
      <c r="AF174" t="s">
        <v>79</v>
      </c>
    </row>
    <row r="175" spans="1:41" x14ac:dyDescent="0.3">
      <c r="A175">
        <v>13244</v>
      </c>
      <c r="B175" t="s">
        <v>74</v>
      </c>
      <c r="C175" t="s">
        <v>4</v>
      </c>
      <c r="D175" t="s">
        <v>11</v>
      </c>
      <c r="E175" t="s">
        <v>20</v>
      </c>
      <c r="F175" t="s">
        <v>14</v>
      </c>
      <c r="G175" t="s">
        <v>14</v>
      </c>
      <c r="H175" t="s">
        <v>13</v>
      </c>
      <c r="AC175" t="s">
        <v>78</v>
      </c>
      <c r="AF175" t="s">
        <v>79</v>
      </c>
    </row>
    <row r="176" spans="1:41" x14ac:dyDescent="0.3">
      <c r="A176">
        <v>13301</v>
      </c>
      <c r="B176" t="s">
        <v>74</v>
      </c>
      <c r="C176" t="s">
        <v>4</v>
      </c>
      <c r="D176" t="s">
        <v>10</v>
      </c>
      <c r="E176" t="s">
        <v>20</v>
      </c>
      <c r="F176" t="s">
        <v>14</v>
      </c>
      <c r="G176" t="s">
        <v>14</v>
      </c>
      <c r="H176" t="s">
        <v>22</v>
      </c>
      <c r="U176" t="s">
        <v>37</v>
      </c>
    </row>
    <row r="177" spans="1:42" x14ac:dyDescent="0.3">
      <c r="A177">
        <v>13411</v>
      </c>
      <c r="B177" t="s">
        <v>74</v>
      </c>
      <c r="C177" t="s">
        <v>4</v>
      </c>
      <c r="D177" t="s">
        <v>9</v>
      </c>
      <c r="E177" t="s">
        <v>20</v>
      </c>
      <c r="F177" t="s">
        <v>14</v>
      </c>
      <c r="G177" t="s">
        <v>14</v>
      </c>
      <c r="H177" t="s">
        <v>13</v>
      </c>
      <c r="AP177" t="s">
        <v>35</v>
      </c>
    </row>
    <row r="178" spans="1:42" x14ac:dyDescent="0.3">
      <c r="A178">
        <v>13414</v>
      </c>
      <c r="B178" t="s">
        <v>74</v>
      </c>
      <c r="C178" t="s">
        <v>3</v>
      </c>
      <c r="D178" t="s">
        <v>9</v>
      </c>
      <c r="E178" t="s">
        <v>20</v>
      </c>
      <c r="F178" t="s">
        <v>14</v>
      </c>
      <c r="G178" t="s">
        <v>14</v>
      </c>
      <c r="H178" t="s">
        <v>13</v>
      </c>
      <c r="AC178" t="s">
        <v>78</v>
      </c>
      <c r="AF178" t="s">
        <v>79</v>
      </c>
    </row>
    <row r="179" spans="1:42" x14ac:dyDescent="0.3">
      <c r="A179">
        <v>13417</v>
      </c>
      <c r="B179" t="s">
        <v>74</v>
      </c>
      <c r="C179" t="s">
        <v>4</v>
      </c>
      <c r="D179" t="s">
        <v>10</v>
      </c>
      <c r="E179" t="s">
        <v>20</v>
      </c>
      <c r="F179" t="s">
        <v>14</v>
      </c>
      <c r="G179" t="s">
        <v>14</v>
      </c>
      <c r="H179" t="s">
        <v>22</v>
      </c>
      <c r="I179" t="s">
        <v>25</v>
      </c>
    </row>
    <row r="180" spans="1:42" x14ac:dyDescent="0.3">
      <c r="A180">
        <v>13421</v>
      </c>
      <c r="B180" t="s">
        <v>74</v>
      </c>
      <c r="C180" t="s">
        <v>3</v>
      </c>
      <c r="D180" t="s">
        <v>10</v>
      </c>
      <c r="E180" t="s">
        <v>20</v>
      </c>
      <c r="F180" t="s">
        <v>14</v>
      </c>
      <c r="G180" t="s">
        <v>14</v>
      </c>
      <c r="H180" t="s">
        <v>22</v>
      </c>
      <c r="I180" t="s">
        <v>25</v>
      </c>
    </row>
    <row r="181" spans="1:42" x14ac:dyDescent="0.3">
      <c r="A181">
        <v>13426</v>
      </c>
      <c r="B181" t="s">
        <v>74</v>
      </c>
      <c r="C181" t="s">
        <v>11</v>
      </c>
      <c r="D181" t="s">
        <v>11</v>
      </c>
      <c r="E181" t="s">
        <v>20</v>
      </c>
      <c r="F181" t="s">
        <v>14</v>
      </c>
      <c r="G181" t="s">
        <v>14</v>
      </c>
      <c r="H181" t="s">
        <v>13</v>
      </c>
      <c r="AG181" t="s">
        <v>49</v>
      </c>
    </row>
    <row r="182" spans="1:42" x14ac:dyDescent="0.3">
      <c r="A182">
        <v>13456</v>
      </c>
      <c r="B182" t="s">
        <v>74</v>
      </c>
      <c r="C182" t="s">
        <v>11</v>
      </c>
      <c r="D182" t="s">
        <v>11</v>
      </c>
      <c r="E182" t="s">
        <v>20</v>
      </c>
      <c r="F182" t="s">
        <v>14</v>
      </c>
      <c r="G182" t="s">
        <v>14</v>
      </c>
      <c r="H182" t="s">
        <v>22</v>
      </c>
      <c r="I182" t="s">
        <v>25</v>
      </c>
    </row>
    <row r="183" spans="1:42" x14ac:dyDescent="0.3">
      <c r="A183">
        <v>13478</v>
      </c>
      <c r="B183" t="s">
        <v>74</v>
      </c>
      <c r="C183" t="s">
        <v>4</v>
      </c>
      <c r="D183" t="s">
        <v>11</v>
      </c>
      <c r="E183" t="s">
        <v>20</v>
      </c>
      <c r="F183" t="s">
        <v>14</v>
      </c>
      <c r="G183" t="s">
        <v>14</v>
      </c>
      <c r="H183" t="s">
        <v>13</v>
      </c>
      <c r="AF183" t="s">
        <v>79</v>
      </c>
    </row>
    <row r="184" spans="1:42" x14ac:dyDescent="0.3">
      <c r="A184">
        <v>13483</v>
      </c>
      <c r="B184" t="s">
        <v>74</v>
      </c>
      <c r="C184" t="s">
        <v>4</v>
      </c>
      <c r="D184" t="s">
        <v>10</v>
      </c>
      <c r="E184" t="s">
        <v>20</v>
      </c>
      <c r="F184" t="s">
        <v>14</v>
      </c>
      <c r="G184" t="s">
        <v>14</v>
      </c>
      <c r="H184" t="s">
        <v>22</v>
      </c>
      <c r="I184" t="s">
        <v>25</v>
      </c>
    </row>
    <row r="185" spans="1:42" x14ac:dyDescent="0.3">
      <c r="A185">
        <v>13485</v>
      </c>
      <c r="B185" t="s">
        <v>74</v>
      </c>
      <c r="C185" t="s">
        <v>4</v>
      </c>
      <c r="D185" t="s">
        <v>10</v>
      </c>
      <c r="E185" t="s">
        <v>20</v>
      </c>
      <c r="F185" t="s">
        <v>14</v>
      </c>
      <c r="G185" t="s">
        <v>14</v>
      </c>
      <c r="H185" t="s">
        <v>22</v>
      </c>
      <c r="I185" t="s">
        <v>25</v>
      </c>
    </row>
    <row r="186" spans="1:42" x14ac:dyDescent="0.3">
      <c r="A186">
        <v>13523</v>
      </c>
      <c r="B186" t="s">
        <v>74</v>
      </c>
      <c r="C186" t="s">
        <v>11</v>
      </c>
      <c r="D186" t="s">
        <v>11</v>
      </c>
      <c r="E186" t="s">
        <v>19</v>
      </c>
      <c r="F186" t="s">
        <v>14</v>
      </c>
      <c r="G186" t="s">
        <v>14</v>
      </c>
      <c r="H186" t="s">
        <v>22</v>
      </c>
      <c r="I186" t="s">
        <v>25</v>
      </c>
    </row>
    <row r="187" spans="1:42" x14ac:dyDescent="0.3">
      <c r="A187">
        <v>13524</v>
      </c>
      <c r="B187" t="s">
        <v>74</v>
      </c>
      <c r="C187" t="s">
        <v>4</v>
      </c>
      <c r="D187" t="s">
        <v>9</v>
      </c>
      <c r="E187" t="s">
        <v>19</v>
      </c>
      <c r="F187" t="s">
        <v>14</v>
      </c>
      <c r="G187" t="s">
        <v>14</v>
      </c>
      <c r="H187" t="s">
        <v>22</v>
      </c>
      <c r="I187" t="s">
        <v>25</v>
      </c>
    </row>
    <row r="188" spans="1:42" x14ac:dyDescent="0.3">
      <c r="A188">
        <v>13538</v>
      </c>
      <c r="B188" t="s">
        <v>74</v>
      </c>
      <c r="C188" t="s">
        <v>3</v>
      </c>
      <c r="D188" t="s">
        <v>9</v>
      </c>
      <c r="E188" t="s">
        <v>19</v>
      </c>
      <c r="F188" t="s">
        <v>14</v>
      </c>
      <c r="G188" t="s">
        <v>14</v>
      </c>
      <c r="H188" t="s">
        <v>13</v>
      </c>
      <c r="AP188" t="s">
        <v>35</v>
      </c>
    </row>
    <row r="189" spans="1:42" x14ac:dyDescent="0.3">
      <c r="A189">
        <v>13544</v>
      </c>
      <c r="B189" t="s">
        <v>74</v>
      </c>
      <c r="C189" t="s">
        <v>4</v>
      </c>
      <c r="D189" t="s">
        <v>9</v>
      </c>
      <c r="E189" t="s">
        <v>19</v>
      </c>
      <c r="F189" t="s">
        <v>14</v>
      </c>
      <c r="G189" t="s">
        <v>14</v>
      </c>
      <c r="H189" t="s">
        <v>22</v>
      </c>
      <c r="I189" t="s">
        <v>25</v>
      </c>
    </row>
    <row r="190" spans="1:42" x14ac:dyDescent="0.3">
      <c r="A190">
        <v>13427</v>
      </c>
      <c r="B190" t="s">
        <v>74</v>
      </c>
      <c r="C190" t="s">
        <v>3</v>
      </c>
      <c r="D190" t="s">
        <v>9</v>
      </c>
      <c r="E190" t="s">
        <v>20</v>
      </c>
      <c r="F190" t="s">
        <v>14</v>
      </c>
      <c r="G190" t="s">
        <v>14</v>
      </c>
      <c r="H190" t="s">
        <v>13</v>
      </c>
      <c r="AG190" t="s">
        <v>49</v>
      </c>
    </row>
    <row r="191" spans="1:42" x14ac:dyDescent="0.3">
      <c r="A191">
        <v>13435</v>
      </c>
      <c r="B191" t="s">
        <v>74</v>
      </c>
      <c r="C191" t="s">
        <v>4</v>
      </c>
      <c r="D191" t="s">
        <v>10</v>
      </c>
      <c r="E191" t="s">
        <v>20</v>
      </c>
      <c r="F191" t="s">
        <v>14</v>
      </c>
      <c r="G191" t="s">
        <v>14</v>
      </c>
      <c r="H191" t="s">
        <v>22</v>
      </c>
      <c r="U191" t="s">
        <v>37</v>
      </c>
    </row>
    <row r="192" spans="1:42" x14ac:dyDescent="0.3">
      <c r="A192">
        <v>13466</v>
      </c>
      <c r="B192" t="s">
        <v>74</v>
      </c>
      <c r="C192" t="s">
        <v>3</v>
      </c>
      <c r="D192" t="s">
        <v>9</v>
      </c>
      <c r="E192" t="s">
        <v>20</v>
      </c>
      <c r="F192" t="s">
        <v>14</v>
      </c>
      <c r="G192" t="s">
        <v>14</v>
      </c>
      <c r="H192" t="s">
        <v>22</v>
      </c>
      <c r="I192" t="s">
        <v>25</v>
      </c>
    </row>
    <row r="193" spans="1:33" x14ac:dyDescent="0.3">
      <c r="A193">
        <v>13468</v>
      </c>
      <c r="B193" t="s">
        <v>74</v>
      </c>
      <c r="C193" t="s">
        <v>4</v>
      </c>
      <c r="D193" t="s">
        <v>10</v>
      </c>
      <c r="E193" t="s">
        <v>20</v>
      </c>
      <c r="F193" t="s">
        <v>14</v>
      </c>
      <c r="G193" t="s">
        <v>14</v>
      </c>
      <c r="H193" t="s">
        <v>22</v>
      </c>
      <c r="I193" t="s">
        <v>25</v>
      </c>
    </row>
    <row r="194" spans="1:33" x14ac:dyDescent="0.3">
      <c r="A194">
        <v>13555</v>
      </c>
      <c r="B194" t="s">
        <v>74</v>
      </c>
      <c r="C194" t="s">
        <v>4</v>
      </c>
      <c r="D194" t="s">
        <v>9</v>
      </c>
      <c r="E194" t="s">
        <v>19</v>
      </c>
      <c r="F194" t="s">
        <v>14</v>
      </c>
      <c r="G194" t="s">
        <v>14</v>
      </c>
      <c r="H194" t="s">
        <v>22</v>
      </c>
      <c r="I194" t="s">
        <v>25</v>
      </c>
    </row>
    <row r="195" spans="1:33" x14ac:dyDescent="0.3">
      <c r="A195">
        <v>13562</v>
      </c>
      <c r="B195" t="s">
        <v>74</v>
      </c>
      <c r="C195" t="s">
        <v>4</v>
      </c>
      <c r="D195" t="s">
        <v>9</v>
      </c>
      <c r="E195" t="s">
        <v>19</v>
      </c>
      <c r="F195" t="s">
        <v>14</v>
      </c>
      <c r="G195" t="s">
        <v>14</v>
      </c>
      <c r="H195" t="s">
        <v>22</v>
      </c>
      <c r="I195" t="s">
        <v>25</v>
      </c>
    </row>
    <row r="196" spans="1:33" x14ac:dyDescent="0.3">
      <c r="A196">
        <v>13567</v>
      </c>
      <c r="B196" t="s">
        <v>74</v>
      </c>
      <c r="C196" t="s">
        <v>11</v>
      </c>
      <c r="D196" t="s">
        <v>11</v>
      </c>
      <c r="E196" t="s">
        <v>19</v>
      </c>
      <c r="F196" t="s">
        <v>14</v>
      </c>
      <c r="G196" t="s">
        <v>14</v>
      </c>
      <c r="H196" t="s">
        <v>22</v>
      </c>
      <c r="U196" t="s">
        <v>37</v>
      </c>
    </row>
    <row r="197" spans="1:33" x14ac:dyDescent="0.3">
      <c r="A197">
        <v>13569</v>
      </c>
      <c r="B197" t="s">
        <v>74</v>
      </c>
      <c r="C197" t="s">
        <v>3</v>
      </c>
      <c r="D197" t="s">
        <v>10</v>
      </c>
      <c r="E197" t="s">
        <v>19</v>
      </c>
      <c r="F197" t="s">
        <v>14</v>
      </c>
      <c r="G197" t="s">
        <v>14</v>
      </c>
      <c r="H197" t="s">
        <v>13</v>
      </c>
      <c r="AC197" t="s">
        <v>78</v>
      </c>
      <c r="AF197" t="s">
        <v>79</v>
      </c>
    </row>
    <row r="198" spans="1:33" x14ac:dyDescent="0.3">
      <c r="A198">
        <v>13575</v>
      </c>
      <c r="B198" t="s">
        <v>74</v>
      </c>
      <c r="C198" t="s">
        <v>4</v>
      </c>
      <c r="D198" t="s">
        <v>9</v>
      </c>
      <c r="E198" t="s">
        <v>19</v>
      </c>
      <c r="F198" t="s">
        <v>14</v>
      </c>
      <c r="G198" t="s">
        <v>14</v>
      </c>
      <c r="H198" t="s">
        <v>22</v>
      </c>
      <c r="I198" t="s">
        <v>25</v>
      </c>
    </row>
    <row r="199" spans="1:33" x14ac:dyDescent="0.3">
      <c r="A199">
        <v>13585</v>
      </c>
      <c r="B199" t="s">
        <v>74</v>
      </c>
      <c r="C199" t="s">
        <v>11</v>
      </c>
      <c r="D199" t="s">
        <v>11</v>
      </c>
      <c r="E199" t="s">
        <v>20</v>
      </c>
      <c r="F199" t="s">
        <v>14</v>
      </c>
      <c r="G199" t="s">
        <v>14</v>
      </c>
      <c r="H199" t="s">
        <v>22</v>
      </c>
      <c r="I199" t="s">
        <v>25</v>
      </c>
    </row>
    <row r="200" spans="1:33" x14ac:dyDescent="0.3">
      <c r="A200">
        <v>13587</v>
      </c>
      <c r="B200" t="s">
        <v>74</v>
      </c>
      <c r="C200" t="s">
        <v>11</v>
      </c>
      <c r="D200" t="s">
        <v>11</v>
      </c>
      <c r="E200" t="s">
        <v>19</v>
      </c>
      <c r="F200" t="s">
        <v>14</v>
      </c>
      <c r="G200" t="s">
        <v>14</v>
      </c>
      <c r="H200" t="s">
        <v>13</v>
      </c>
      <c r="AF200" t="s">
        <v>79</v>
      </c>
    </row>
    <row r="201" spans="1:33" x14ac:dyDescent="0.3">
      <c r="A201">
        <v>13588</v>
      </c>
      <c r="B201" t="s">
        <v>74</v>
      </c>
      <c r="C201" t="s">
        <v>3</v>
      </c>
      <c r="D201" t="s">
        <v>9</v>
      </c>
      <c r="E201" t="s">
        <v>19</v>
      </c>
      <c r="F201" t="s">
        <v>14</v>
      </c>
      <c r="G201" t="s">
        <v>14</v>
      </c>
      <c r="H201" t="s">
        <v>22</v>
      </c>
      <c r="I201" t="s">
        <v>25</v>
      </c>
    </row>
    <row r="202" spans="1:33" x14ac:dyDescent="0.3">
      <c r="A202">
        <v>13654</v>
      </c>
      <c r="B202" t="s">
        <v>74</v>
      </c>
      <c r="C202" t="s">
        <v>3</v>
      </c>
      <c r="D202" t="s">
        <v>10</v>
      </c>
      <c r="E202" t="s">
        <v>20</v>
      </c>
      <c r="F202" t="s">
        <v>14</v>
      </c>
      <c r="G202" t="s">
        <v>14</v>
      </c>
      <c r="H202" t="s">
        <v>22</v>
      </c>
      <c r="I202" t="s">
        <v>25</v>
      </c>
    </row>
    <row r="203" spans="1:33" x14ac:dyDescent="0.3">
      <c r="A203">
        <v>13657</v>
      </c>
      <c r="B203" t="s">
        <v>74</v>
      </c>
      <c r="C203" t="s">
        <v>3</v>
      </c>
      <c r="D203" t="s">
        <v>9</v>
      </c>
      <c r="E203" t="s">
        <v>20</v>
      </c>
      <c r="F203" t="s">
        <v>14</v>
      </c>
      <c r="G203" t="s">
        <v>14</v>
      </c>
      <c r="H203" t="s">
        <v>13</v>
      </c>
      <c r="AC203" t="s">
        <v>78</v>
      </c>
    </row>
    <row r="204" spans="1:33" x14ac:dyDescent="0.3">
      <c r="A204">
        <v>13665</v>
      </c>
      <c r="B204" t="s">
        <v>74</v>
      </c>
      <c r="C204" t="s">
        <v>4</v>
      </c>
      <c r="D204" t="s">
        <v>9</v>
      </c>
      <c r="E204" t="s">
        <v>20</v>
      </c>
      <c r="F204" t="s">
        <v>14</v>
      </c>
      <c r="G204" t="s">
        <v>14</v>
      </c>
      <c r="H204" t="s">
        <v>13</v>
      </c>
      <c r="AG204" t="s">
        <v>49</v>
      </c>
    </row>
    <row r="205" spans="1:33" x14ac:dyDescent="0.3">
      <c r="A205">
        <v>13766</v>
      </c>
      <c r="B205" t="s">
        <v>74</v>
      </c>
      <c r="C205" t="s">
        <v>3</v>
      </c>
      <c r="D205" t="s">
        <v>10</v>
      </c>
      <c r="E205" t="s">
        <v>20</v>
      </c>
      <c r="F205" t="s">
        <v>14</v>
      </c>
      <c r="G205" t="s">
        <v>14</v>
      </c>
      <c r="H205" t="s">
        <v>23</v>
      </c>
    </row>
    <row r="206" spans="1:33" x14ac:dyDescent="0.3">
      <c r="A206">
        <v>13808</v>
      </c>
      <c r="B206" t="s">
        <v>74</v>
      </c>
      <c r="C206" t="s">
        <v>3</v>
      </c>
      <c r="D206" t="s">
        <v>9</v>
      </c>
      <c r="E206" t="s">
        <v>20</v>
      </c>
      <c r="F206" t="s">
        <v>14</v>
      </c>
      <c r="G206" t="s">
        <v>14</v>
      </c>
      <c r="H206" t="s">
        <v>22</v>
      </c>
      <c r="I206" t="s">
        <v>25</v>
      </c>
    </row>
    <row r="207" spans="1:33" x14ac:dyDescent="0.3">
      <c r="A207">
        <v>13867</v>
      </c>
      <c r="B207" t="s">
        <v>74</v>
      </c>
      <c r="C207" t="s">
        <v>3</v>
      </c>
      <c r="D207" t="s">
        <v>9</v>
      </c>
      <c r="E207" t="s">
        <v>20</v>
      </c>
      <c r="F207" t="s">
        <v>14</v>
      </c>
      <c r="G207" t="s">
        <v>14</v>
      </c>
      <c r="H207" t="s">
        <v>22</v>
      </c>
      <c r="I207" t="s">
        <v>25</v>
      </c>
    </row>
    <row r="208" spans="1:33" x14ac:dyDescent="0.3">
      <c r="A208">
        <v>13876</v>
      </c>
      <c r="B208" t="s">
        <v>74</v>
      </c>
      <c r="C208" t="s">
        <v>3</v>
      </c>
      <c r="D208" t="s">
        <v>10</v>
      </c>
      <c r="E208" t="s">
        <v>20</v>
      </c>
      <c r="F208" t="s">
        <v>14</v>
      </c>
      <c r="G208" t="s">
        <v>14</v>
      </c>
      <c r="H208" t="s">
        <v>22</v>
      </c>
      <c r="U208" t="s">
        <v>37</v>
      </c>
    </row>
    <row r="209" spans="1:33" x14ac:dyDescent="0.3">
      <c r="A209">
        <v>13880</v>
      </c>
      <c r="B209" t="s">
        <v>74</v>
      </c>
      <c r="C209" t="s">
        <v>3</v>
      </c>
      <c r="D209" t="s">
        <v>10</v>
      </c>
      <c r="E209" t="s">
        <v>20</v>
      </c>
      <c r="F209" t="s">
        <v>14</v>
      </c>
      <c r="G209" t="s">
        <v>14</v>
      </c>
      <c r="H209" t="s">
        <v>22</v>
      </c>
      <c r="I209" t="s">
        <v>25</v>
      </c>
    </row>
    <row r="210" spans="1:33" x14ac:dyDescent="0.3">
      <c r="A210">
        <v>13913</v>
      </c>
      <c r="B210" t="s">
        <v>74</v>
      </c>
      <c r="C210" t="s">
        <v>4</v>
      </c>
      <c r="D210" t="s">
        <v>11</v>
      </c>
      <c r="E210" t="s">
        <v>20</v>
      </c>
      <c r="F210" t="s">
        <v>14</v>
      </c>
      <c r="G210" t="s">
        <v>14</v>
      </c>
      <c r="H210" t="s">
        <v>22</v>
      </c>
      <c r="I210" t="s">
        <v>25</v>
      </c>
    </row>
    <row r="211" spans="1:33" x14ac:dyDescent="0.3">
      <c r="A211">
        <v>13918</v>
      </c>
      <c r="B211" t="s">
        <v>74</v>
      </c>
      <c r="C211" t="s">
        <v>11</v>
      </c>
      <c r="D211" t="s">
        <v>11</v>
      </c>
      <c r="E211" t="s">
        <v>20</v>
      </c>
      <c r="F211" t="s">
        <v>14</v>
      </c>
      <c r="G211" t="s">
        <v>14</v>
      </c>
      <c r="H211" t="s">
        <v>22</v>
      </c>
      <c r="I211" t="s">
        <v>25</v>
      </c>
    </row>
    <row r="212" spans="1:33" x14ac:dyDescent="0.3">
      <c r="A212">
        <v>13919</v>
      </c>
      <c r="B212" t="s">
        <v>74</v>
      </c>
      <c r="C212" t="s">
        <v>3</v>
      </c>
      <c r="D212" t="s">
        <v>10</v>
      </c>
      <c r="E212" t="s">
        <v>20</v>
      </c>
      <c r="F212" t="s">
        <v>14</v>
      </c>
      <c r="G212" t="s">
        <v>14</v>
      </c>
      <c r="H212" t="s">
        <v>23</v>
      </c>
    </row>
    <row r="213" spans="1:33" x14ac:dyDescent="0.3">
      <c r="A213">
        <v>13938</v>
      </c>
      <c r="B213" t="s">
        <v>74</v>
      </c>
      <c r="C213" t="s">
        <v>3</v>
      </c>
      <c r="D213" t="s">
        <v>9</v>
      </c>
      <c r="E213" t="s">
        <v>20</v>
      </c>
      <c r="F213" t="s">
        <v>14</v>
      </c>
      <c r="G213" t="s">
        <v>14</v>
      </c>
      <c r="H213" t="s">
        <v>22</v>
      </c>
      <c r="I213" t="s">
        <v>25</v>
      </c>
    </row>
    <row r="214" spans="1:33" x14ac:dyDescent="0.3">
      <c r="A214">
        <v>13944</v>
      </c>
      <c r="B214" t="s">
        <v>74</v>
      </c>
      <c r="C214" t="s">
        <v>3</v>
      </c>
      <c r="D214" t="s">
        <v>10</v>
      </c>
      <c r="E214" t="s">
        <v>20</v>
      </c>
      <c r="F214" t="s">
        <v>14</v>
      </c>
      <c r="G214" t="s">
        <v>14</v>
      </c>
      <c r="H214" t="s">
        <v>22</v>
      </c>
      <c r="U214" t="s">
        <v>37</v>
      </c>
    </row>
    <row r="215" spans="1:33" x14ac:dyDescent="0.3">
      <c r="A215">
        <v>13947</v>
      </c>
      <c r="B215" t="s">
        <v>74</v>
      </c>
      <c r="C215" t="s">
        <v>11</v>
      </c>
      <c r="D215" t="s">
        <v>11</v>
      </c>
      <c r="E215" t="s">
        <v>20</v>
      </c>
      <c r="F215" t="s">
        <v>14</v>
      </c>
      <c r="G215" t="s">
        <v>14</v>
      </c>
      <c r="H215" t="s">
        <v>22</v>
      </c>
      <c r="I215" t="s">
        <v>25</v>
      </c>
    </row>
    <row r="216" spans="1:33" x14ac:dyDescent="0.3">
      <c r="A216">
        <v>13951</v>
      </c>
      <c r="B216" t="s">
        <v>74</v>
      </c>
      <c r="C216" t="s">
        <v>4</v>
      </c>
      <c r="D216" t="s">
        <v>9</v>
      </c>
      <c r="E216" t="s">
        <v>20</v>
      </c>
      <c r="F216" t="s">
        <v>14</v>
      </c>
      <c r="G216" t="s">
        <v>14</v>
      </c>
      <c r="H216" t="s">
        <v>22</v>
      </c>
      <c r="I216" t="s">
        <v>25</v>
      </c>
    </row>
    <row r="217" spans="1:33" x14ac:dyDescent="0.3">
      <c r="A217">
        <v>13953</v>
      </c>
      <c r="B217" t="s">
        <v>74</v>
      </c>
      <c r="C217" t="s">
        <v>3</v>
      </c>
      <c r="D217" t="s">
        <v>9</v>
      </c>
      <c r="E217" t="s">
        <v>20</v>
      </c>
      <c r="F217" t="s">
        <v>14</v>
      </c>
      <c r="G217" t="s">
        <v>14</v>
      </c>
      <c r="H217" t="s">
        <v>13</v>
      </c>
      <c r="AG217" t="s">
        <v>49</v>
      </c>
    </row>
    <row r="218" spans="1:33" x14ac:dyDescent="0.3">
      <c r="A218">
        <v>13974</v>
      </c>
      <c r="B218" t="s">
        <v>74</v>
      </c>
      <c r="C218" t="s">
        <v>4</v>
      </c>
      <c r="D218" t="s">
        <v>9</v>
      </c>
      <c r="E218" t="s">
        <v>19</v>
      </c>
      <c r="F218" t="s">
        <v>14</v>
      </c>
      <c r="G218" t="s">
        <v>14</v>
      </c>
      <c r="H218" t="s">
        <v>22</v>
      </c>
      <c r="I218" t="s">
        <v>25</v>
      </c>
    </row>
    <row r="219" spans="1:33" x14ac:dyDescent="0.3">
      <c r="A219">
        <v>13582</v>
      </c>
      <c r="B219" t="s">
        <v>74</v>
      </c>
      <c r="C219" t="s">
        <v>11</v>
      </c>
      <c r="D219" t="s">
        <v>11</v>
      </c>
      <c r="E219" t="s">
        <v>19</v>
      </c>
      <c r="F219" t="s">
        <v>14</v>
      </c>
      <c r="G219" t="s">
        <v>14</v>
      </c>
      <c r="H219" t="s">
        <v>22</v>
      </c>
      <c r="I219" t="s">
        <v>25</v>
      </c>
    </row>
    <row r="220" spans="1:33" x14ac:dyDescent="0.3">
      <c r="A220">
        <v>13591</v>
      </c>
      <c r="B220" t="s">
        <v>74</v>
      </c>
      <c r="C220" t="s">
        <v>3</v>
      </c>
      <c r="D220" t="s">
        <v>10</v>
      </c>
      <c r="E220" t="s">
        <v>19</v>
      </c>
      <c r="F220" t="s">
        <v>14</v>
      </c>
      <c r="G220" t="s">
        <v>14</v>
      </c>
      <c r="H220" t="s">
        <v>22</v>
      </c>
      <c r="I220" t="s">
        <v>25</v>
      </c>
    </row>
    <row r="221" spans="1:33" x14ac:dyDescent="0.3">
      <c r="A221">
        <v>13592</v>
      </c>
      <c r="B221" t="s">
        <v>74</v>
      </c>
      <c r="C221" t="s">
        <v>4</v>
      </c>
      <c r="D221" t="s">
        <v>10</v>
      </c>
      <c r="E221" t="s">
        <v>19</v>
      </c>
      <c r="F221" t="s">
        <v>14</v>
      </c>
      <c r="G221" t="s">
        <v>14</v>
      </c>
      <c r="H221" t="s">
        <v>22</v>
      </c>
      <c r="I221" t="s">
        <v>25</v>
      </c>
    </row>
    <row r="222" spans="1:33" x14ac:dyDescent="0.3">
      <c r="A222">
        <v>13669</v>
      </c>
      <c r="B222" t="s">
        <v>74</v>
      </c>
      <c r="C222" t="s">
        <v>4</v>
      </c>
      <c r="D222" t="s">
        <v>10</v>
      </c>
      <c r="E222" t="s">
        <v>20</v>
      </c>
      <c r="F222" t="s">
        <v>14</v>
      </c>
      <c r="G222" t="s">
        <v>14</v>
      </c>
      <c r="H222" t="s">
        <v>22</v>
      </c>
      <c r="U222" t="s">
        <v>37</v>
      </c>
    </row>
    <row r="223" spans="1:33" x14ac:dyDescent="0.3">
      <c r="A223">
        <v>13885</v>
      </c>
      <c r="B223" t="s">
        <v>74</v>
      </c>
      <c r="C223" t="s">
        <v>4</v>
      </c>
      <c r="D223" t="s">
        <v>9</v>
      </c>
      <c r="E223" t="s">
        <v>20</v>
      </c>
      <c r="F223" t="s">
        <v>14</v>
      </c>
      <c r="G223" t="s">
        <v>14</v>
      </c>
      <c r="H223" t="s">
        <v>22</v>
      </c>
      <c r="U223" t="s">
        <v>37</v>
      </c>
    </row>
    <row r="224" spans="1:33" x14ac:dyDescent="0.3">
      <c r="A224">
        <v>13949</v>
      </c>
      <c r="B224" t="s">
        <v>74</v>
      </c>
      <c r="C224" t="s">
        <v>4</v>
      </c>
      <c r="D224" t="s">
        <v>10</v>
      </c>
      <c r="E224" t="s">
        <v>19</v>
      </c>
      <c r="F224" t="s">
        <v>14</v>
      </c>
      <c r="G224" t="s">
        <v>14</v>
      </c>
      <c r="H224" t="s">
        <v>22</v>
      </c>
      <c r="U224" t="s">
        <v>37</v>
      </c>
    </row>
    <row r="225" spans="1:33" x14ac:dyDescent="0.3">
      <c r="A225">
        <v>13954</v>
      </c>
      <c r="B225" t="s">
        <v>74</v>
      </c>
      <c r="C225" t="s">
        <v>4</v>
      </c>
      <c r="D225" t="s">
        <v>10</v>
      </c>
      <c r="E225" t="s">
        <v>19</v>
      </c>
      <c r="F225" t="s">
        <v>14</v>
      </c>
      <c r="G225" t="s">
        <v>14</v>
      </c>
      <c r="H225" t="s">
        <v>22</v>
      </c>
      <c r="I225" t="s">
        <v>25</v>
      </c>
    </row>
    <row r="226" spans="1:33" x14ac:dyDescent="0.3">
      <c r="A226">
        <v>13977</v>
      </c>
      <c r="B226" t="s">
        <v>74</v>
      </c>
      <c r="C226" t="s">
        <v>4</v>
      </c>
      <c r="D226" t="s">
        <v>9</v>
      </c>
      <c r="E226" t="s">
        <v>20</v>
      </c>
      <c r="F226" t="s">
        <v>14</v>
      </c>
      <c r="G226" t="s">
        <v>14</v>
      </c>
      <c r="H226" t="s">
        <v>22</v>
      </c>
      <c r="U226" t="s">
        <v>37</v>
      </c>
    </row>
    <row r="227" spans="1:33" x14ac:dyDescent="0.3">
      <c r="A227">
        <v>13983</v>
      </c>
      <c r="B227" t="s">
        <v>74</v>
      </c>
      <c r="C227" t="s">
        <v>11</v>
      </c>
      <c r="D227" t="s">
        <v>11</v>
      </c>
      <c r="E227" t="s">
        <v>20</v>
      </c>
      <c r="F227" t="s">
        <v>14</v>
      </c>
      <c r="G227" t="s">
        <v>14</v>
      </c>
      <c r="H227" t="s">
        <v>22</v>
      </c>
      <c r="I227" t="s">
        <v>25</v>
      </c>
    </row>
    <row r="228" spans="1:33" x14ac:dyDescent="0.3">
      <c r="A228">
        <v>13988</v>
      </c>
      <c r="B228" t="s">
        <v>74</v>
      </c>
      <c r="C228" t="s">
        <v>3</v>
      </c>
      <c r="D228" t="s">
        <v>9</v>
      </c>
      <c r="E228" t="s">
        <v>19</v>
      </c>
      <c r="F228" t="s">
        <v>14</v>
      </c>
      <c r="G228" t="s">
        <v>14</v>
      </c>
      <c r="H228" t="s">
        <v>13</v>
      </c>
      <c r="AF228" t="s">
        <v>79</v>
      </c>
    </row>
    <row r="229" spans="1:33" x14ac:dyDescent="0.3">
      <c r="A229">
        <v>13990</v>
      </c>
      <c r="B229" t="s">
        <v>74</v>
      </c>
      <c r="C229" t="s">
        <v>3</v>
      </c>
      <c r="D229" t="s">
        <v>10</v>
      </c>
      <c r="E229" t="s">
        <v>19</v>
      </c>
      <c r="F229" t="s">
        <v>14</v>
      </c>
      <c r="G229" t="s">
        <v>14</v>
      </c>
      <c r="H229" t="s">
        <v>22</v>
      </c>
      <c r="I229" t="s">
        <v>25</v>
      </c>
    </row>
    <row r="230" spans="1:33" x14ac:dyDescent="0.3">
      <c r="A230">
        <v>13993</v>
      </c>
      <c r="B230" t="s">
        <v>74</v>
      </c>
      <c r="C230" t="s">
        <v>4</v>
      </c>
      <c r="D230" t="s">
        <v>10</v>
      </c>
      <c r="E230" t="s">
        <v>20</v>
      </c>
      <c r="F230" t="s">
        <v>14</v>
      </c>
      <c r="G230" t="s">
        <v>14</v>
      </c>
      <c r="H230" t="s">
        <v>22</v>
      </c>
      <c r="I230" t="s">
        <v>25</v>
      </c>
    </row>
    <row r="231" spans="1:33" x14ac:dyDescent="0.3">
      <c r="A231">
        <v>14015</v>
      </c>
      <c r="B231" t="s">
        <v>74</v>
      </c>
      <c r="C231" t="s">
        <v>4</v>
      </c>
      <c r="D231" t="s">
        <v>11</v>
      </c>
      <c r="E231" t="s">
        <v>20</v>
      </c>
      <c r="F231" t="s">
        <v>14</v>
      </c>
      <c r="G231" t="s">
        <v>14</v>
      </c>
      <c r="H231" t="s">
        <v>22</v>
      </c>
      <c r="I231" t="s">
        <v>25</v>
      </c>
    </row>
    <row r="232" spans="1:33" x14ac:dyDescent="0.3">
      <c r="A232">
        <v>14024</v>
      </c>
      <c r="B232" t="s">
        <v>74</v>
      </c>
      <c r="C232" t="s">
        <v>4</v>
      </c>
      <c r="D232" t="s">
        <v>10</v>
      </c>
      <c r="E232" t="s">
        <v>20</v>
      </c>
      <c r="F232" t="s">
        <v>14</v>
      </c>
      <c r="G232" t="s">
        <v>14</v>
      </c>
      <c r="H232" t="s">
        <v>22</v>
      </c>
      <c r="I232" t="s">
        <v>25</v>
      </c>
    </row>
    <row r="233" spans="1:33" x14ac:dyDescent="0.3">
      <c r="A233">
        <v>14025</v>
      </c>
      <c r="B233" t="s">
        <v>74</v>
      </c>
      <c r="C233" t="s">
        <v>4</v>
      </c>
      <c r="D233" t="s">
        <v>9</v>
      </c>
      <c r="E233" t="s">
        <v>20</v>
      </c>
      <c r="F233" t="s">
        <v>14</v>
      </c>
      <c r="G233" t="s">
        <v>14</v>
      </c>
      <c r="H233" t="s">
        <v>22</v>
      </c>
      <c r="I233" t="s">
        <v>25</v>
      </c>
    </row>
    <row r="234" spans="1:33" x14ac:dyDescent="0.3">
      <c r="A234">
        <v>14026</v>
      </c>
      <c r="B234" t="s">
        <v>74</v>
      </c>
      <c r="C234" t="s">
        <v>11</v>
      </c>
      <c r="D234" t="s">
        <v>11</v>
      </c>
      <c r="E234" t="s">
        <v>20</v>
      </c>
      <c r="F234" t="s">
        <v>14</v>
      </c>
      <c r="G234" t="s">
        <v>14</v>
      </c>
      <c r="H234" t="s">
        <v>22</v>
      </c>
      <c r="U234" t="s">
        <v>37</v>
      </c>
    </row>
    <row r="235" spans="1:33" x14ac:dyDescent="0.3">
      <c r="A235">
        <v>14027</v>
      </c>
      <c r="B235" t="s">
        <v>74</v>
      </c>
      <c r="C235" t="s">
        <v>4</v>
      </c>
      <c r="D235" t="s">
        <v>10</v>
      </c>
      <c r="E235" t="s">
        <v>20</v>
      </c>
      <c r="F235" t="s">
        <v>14</v>
      </c>
      <c r="G235" t="s">
        <v>14</v>
      </c>
      <c r="H235" t="s">
        <v>22</v>
      </c>
      <c r="I235" t="s">
        <v>25</v>
      </c>
    </row>
    <row r="236" spans="1:33" x14ac:dyDescent="0.3">
      <c r="A236">
        <v>14032</v>
      </c>
      <c r="B236" t="s">
        <v>74</v>
      </c>
      <c r="C236" t="s">
        <v>4</v>
      </c>
      <c r="D236" t="s">
        <v>11</v>
      </c>
      <c r="E236" t="s">
        <v>20</v>
      </c>
      <c r="F236" t="s">
        <v>14</v>
      </c>
      <c r="G236" t="s">
        <v>14</v>
      </c>
      <c r="H236" t="s">
        <v>13</v>
      </c>
      <c r="AG236" t="s">
        <v>49</v>
      </c>
    </row>
    <row r="237" spans="1:33" x14ac:dyDescent="0.3">
      <c r="A237">
        <v>14059</v>
      </c>
      <c r="B237" t="s">
        <v>74</v>
      </c>
      <c r="C237" t="s">
        <v>3</v>
      </c>
      <c r="D237" t="s">
        <v>10</v>
      </c>
      <c r="E237" t="s">
        <v>19</v>
      </c>
      <c r="F237" t="s">
        <v>14</v>
      </c>
      <c r="G237" t="s">
        <v>14</v>
      </c>
      <c r="H237" t="s">
        <v>22</v>
      </c>
      <c r="I237" t="s">
        <v>25</v>
      </c>
    </row>
    <row r="238" spans="1:33" x14ac:dyDescent="0.3">
      <c r="A238">
        <v>14073</v>
      </c>
      <c r="B238" t="s">
        <v>74</v>
      </c>
      <c r="C238" t="s">
        <v>3</v>
      </c>
      <c r="D238" t="s">
        <v>10</v>
      </c>
      <c r="E238" t="s">
        <v>19</v>
      </c>
      <c r="F238" t="s">
        <v>14</v>
      </c>
      <c r="G238" t="s">
        <v>14</v>
      </c>
      <c r="H238" t="s">
        <v>22</v>
      </c>
      <c r="I238" t="s">
        <v>25</v>
      </c>
    </row>
    <row r="239" spans="1:33" x14ac:dyDescent="0.3">
      <c r="A239">
        <v>14090</v>
      </c>
      <c r="B239" t="s">
        <v>74</v>
      </c>
      <c r="C239" t="s">
        <v>3</v>
      </c>
      <c r="D239" t="s">
        <v>10</v>
      </c>
      <c r="E239" t="s">
        <v>19</v>
      </c>
      <c r="F239" t="s">
        <v>14</v>
      </c>
      <c r="G239" t="s">
        <v>14</v>
      </c>
      <c r="H239" t="s">
        <v>22</v>
      </c>
      <c r="I239" t="s">
        <v>25</v>
      </c>
    </row>
    <row r="240" spans="1:33" x14ac:dyDescent="0.3">
      <c r="A240">
        <v>14094</v>
      </c>
      <c r="B240" t="s">
        <v>74</v>
      </c>
      <c r="C240" t="s">
        <v>4</v>
      </c>
      <c r="D240" t="s">
        <v>9</v>
      </c>
      <c r="E240" t="s">
        <v>19</v>
      </c>
      <c r="F240" t="s">
        <v>14</v>
      </c>
      <c r="G240" t="s">
        <v>14</v>
      </c>
      <c r="H240" t="s">
        <v>22</v>
      </c>
      <c r="I240" t="s">
        <v>25</v>
      </c>
    </row>
    <row r="241" spans="1:50" x14ac:dyDescent="0.3">
      <c r="A241">
        <v>14105</v>
      </c>
      <c r="B241" t="s">
        <v>74</v>
      </c>
      <c r="C241" t="s">
        <v>4</v>
      </c>
      <c r="D241" t="s">
        <v>9</v>
      </c>
      <c r="E241" t="s">
        <v>19</v>
      </c>
      <c r="F241" t="s">
        <v>14</v>
      </c>
      <c r="G241" t="s">
        <v>14</v>
      </c>
      <c r="H241" t="s">
        <v>22</v>
      </c>
      <c r="I241" t="s">
        <v>25</v>
      </c>
    </row>
    <row r="242" spans="1:50" x14ac:dyDescent="0.3">
      <c r="A242">
        <v>14108</v>
      </c>
      <c r="B242" t="s">
        <v>74</v>
      </c>
      <c r="C242" t="s">
        <v>4</v>
      </c>
      <c r="D242" t="s">
        <v>9</v>
      </c>
      <c r="E242" t="s">
        <v>19</v>
      </c>
      <c r="F242" t="s">
        <v>14</v>
      </c>
      <c r="G242" t="s">
        <v>14</v>
      </c>
      <c r="H242" t="s">
        <v>22</v>
      </c>
      <c r="I242" t="s">
        <v>25</v>
      </c>
    </row>
    <row r="243" spans="1:50" x14ac:dyDescent="0.3">
      <c r="A243">
        <v>14114</v>
      </c>
      <c r="B243" t="s">
        <v>74</v>
      </c>
      <c r="C243" t="s">
        <v>4</v>
      </c>
      <c r="D243" t="s">
        <v>9</v>
      </c>
      <c r="E243" t="s">
        <v>19</v>
      </c>
      <c r="F243" t="s">
        <v>14</v>
      </c>
      <c r="G243" t="s">
        <v>14</v>
      </c>
      <c r="H243" t="s">
        <v>22</v>
      </c>
      <c r="I243" t="s">
        <v>25</v>
      </c>
    </row>
    <row r="244" spans="1:50" x14ac:dyDescent="0.3">
      <c r="A244">
        <v>14116</v>
      </c>
      <c r="B244" t="s">
        <v>74</v>
      </c>
      <c r="C244" t="s">
        <v>11</v>
      </c>
      <c r="D244" t="s">
        <v>11</v>
      </c>
      <c r="E244" t="s">
        <v>19</v>
      </c>
      <c r="F244" t="s">
        <v>14</v>
      </c>
      <c r="G244" t="s">
        <v>14</v>
      </c>
      <c r="H244" t="s">
        <v>22</v>
      </c>
      <c r="I244" t="s">
        <v>25</v>
      </c>
    </row>
    <row r="245" spans="1:50" x14ac:dyDescent="0.3">
      <c r="A245">
        <v>14130</v>
      </c>
      <c r="B245" t="s">
        <v>74</v>
      </c>
      <c r="C245" t="s">
        <v>4</v>
      </c>
      <c r="D245" t="s">
        <v>9</v>
      </c>
      <c r="E245" t="s">
        <v>19</v>
      </c>
      <c r="F245" t="s">
        <v>14</v>
      </c>
      <c r="G245" t="s">
        <v>14</v>
      </c>
      <c r="H245" t="s">
        <v>22</v>
      </c>
      <c r="I245" t="s">
        <v>25</v>
      </c>
    </row>
    <row r="246" spans="1:50" x14ac:dyDescent="0.3">
      <c r="A246">
        <v>14138</v>
      </c>
      <c r="B246" t="s">
        <v>74</v>
      </c>
      <c r="C246" t="s">
        <v>4</v>
      </c>
      <c r="D246" t="s">
        <v>10</v>
      </c>
      <c r="E246" t="s">
        <v>19</v>
      </c>
      <c r="F246" t="s">
        <v>14</v>
      </c>
      <c r="G246" t="s">
        <v>14</v>
      </c>
      <c r="H246" t="s">
        <v>22</v>
      </c>
      <c r="I246" t="s">
        <v>25</v>
      </c>
    </row>
    <row r="247" spans="1:50" x14ac:dyDescent="0.3">
      <c r="A247">
        <v>14156</v>
      </c>
      <c r="B247" t="s">
        <v>74</v>
      </c>
      <c r="C247" t="s">
        <v>4</v>
      </c>
      <c r="D247" t="s">
        <v>9</v>
      </c>
      <c r="E247" t="s">
        <v>19</v>
      </c>
      <c r="F247" t="s">
        <v>14</v>
      </c>
      <c r="G247" t="s">
        <v>14</v>
      </c>
      <c r="H247" t="s">
        <v>22</v>
      </c>
      <c r="I247" t="s">
        <v>25</v>
      </c>
    </row>
    <row r="248" spans="1:50" x14ac:dyDescent="0.3">
      <c r="A248">
        <v>14159</v>
      </c>
      <c r="B248" t="s">
        <v>74</v>
      </c>
      <c r="C248" t="s">
        <v>3</v>
      </c>
      <c r="D248" t="s">
        <v>9</v>
      </c>
      <c r="E248" t="s">
        <v>19</v>
      </c>
      <c r="F248" t="s">
        <v>14</v>
      </c>
      <c r="G248" t="s">
        <v>14</v>
      </c>
      <c r="H248" t="s">
        <v>22</v>
      </c>
      <c r="I248" t="s">
        <v>25</v>
      </c>
    </row>
    <row r="249" spans="1:50" x14ac:dyDescent="0.3">
      <c r="A249">
        <v>14193</v>
      </c>
      <c r="B249" t="s">
        <v>74</v>
      </c>
      <c r="C249" t="s">
        <v>3</v>
      </c>
      <c r="D249" t="s">
        <v>9</v>
      </c>
      <c r="E249" t="s">
        <v>20</v>
      </c>
      <c r="F249" t="s">
        <v>14</v>
      </c>
      <c r="G249" t="s">
        <v>14</v>
      </c>
      <c r="H249" t="s">
        <v>22</v>
      </c>
      <c r="I249" t="s">
        <v>25</v>
      </c>
    </row>
    <row r="250" spans="1:50" x14ac:dyDescent="0.3">
      <c r="A250">
        <v>14194</v>
      </c>
      <c r="B250" t="s">
        <v>74</v>
      </c>
      <c r="C250" t="s">
        <v>4</v>
      </c>
      <c r="D250" t="s">
        <v>9</v>
      </c>
      <c r="E250" t="s">
        <v>20</v>
      </c>
      <c r="F250" t="s">
        <v>14</v>
      </c>
      <c r="G250" t="s">
        <v>14</v>
      </c>
      <c r="H250" t="s">
        <v>22</v>
      </c>
      <c r="U250" t="s">
        <v>37</v>
      </c>
    </row>
    <row r="251" spans="1:50" x14ac:dyDescent="0.3">
      <c r="A251">
        <v>13998</v>
      </c>
      <c r="B251" t="s">
        <v>74</v>
      </c>
      <c r="C251" t="s">
        <v>4</v>
      </c>
      <c r="D251" t="s">
        <v>10</v>
      </c>
      <c r="E251" t="s">
        <v>20</v>
      </c>
      <c r="F251" t="s">
        <v>14</v>
      </c>
      <c r="G251" t="s">
        <v>14</v>
      </c>
      <c r="H251" t="s">
        <v>22</v>
      </c>
      <c r="I251" t="s">
        <v>25</v>
      </c>
    </row>
    <row r="252" spans="1:50" x14ac:dyDescent="0.3">
      <c r="A252">
        <v>14028</v>
      </c>
      <c r="B252" t="s">
        <v>74</v>
      </c>
      <c r="C252" t="s">
        <v>3</v>
      </c>
      <c r="D252" t="s">
        <v>10</v>
      </c>
      <c r="E252" t="s">
        <v>20</v>
      </c>
      <c r="F252" t="s">
        <v>15</v>
      </c>
      <c r="G252" t="s">
        <v>15</v>
      </c>
      <c r="H252" t="s">
        <v>16</v>
      </c>
    </row>
    <row r="253" spans="1:50" x14ac:dyDescent="0.3">
      <c r="A253">
        <v>14120</v>
      </c>
      <c r="B253" t="s">
        <v>74</v>
      </c>
      <c r="C253" t="s">
        <v>4</v>
      </c>
      <c r="D253" t="s">
        <v>9</v>
      </c>
      <c r="E253" t="s">
        <v>19</v>
      </c>
      <c r="F253" t="s">
        <v>14</v>
      </c>
      <c r="G253" t="s">
        <v>15</v>
      </c>
      <c r="H253" t="s">
        <v>13</v>
      </c>
      <c r="AX253" t="s">
        <v>16</v>
      </c>
    </row>
    <row r="254" spans="1:50" x14ac:dyDescent="0.3">
      <c r="A254">
        <v>14143</v>
      </c>
      <c r="B254" t="s">
        <v>74</v>
      </c>
      <c r="C254" t="s">
        <v>4</v>
      </c>
      <c r="D254" t="s">
        <v>10</v>
      </c>
      <c r="E254" t="s">
        <v>19</v>
      </c>
      <c r="F254" t="s">
        <v>14</v>
      </c>
      <c r="G254" t="s">
        <v>15</v>
      </c>
      <c r="H254" t="s">
        <v>22</v>
      </c>
      <c r="I254" t="s">
        <v>25</v>
      </c>
    </row>
    <row r="255" spans="1:50" x14ac:dyDescent="0.3">
      <c r="A255">
        <v>14145</v>
      </c>
      <c r="B255" t="s">
        <v>74</v>
      </c>
      <c r="C255" t="s">
        <v>4</v>
      </c>
      <c r="D255" t="s">
        <v>10</v>
      </c>
      <c r="E255" t="s">
        <v>19</v>
      </c>
      <c r="F255" t="s">
        <v>14</v>
      </c>
      <c r="G255" t="s">
        <v>14</v>
      </c>
      <c r="H255" t="s">
        <v>22</v>
      </c>
      <c r="I255" t="s">
        <v>25</v>
      </c>
    </row>
    <row r="256" spans="1:50" x14ac:dyDescent="0.3">
      <c r="A256">
        <v>14146</v>
      </c>
      <c r="B256" t="s">
        <v>74</v>
      </c>
      <c r="C256" t="s">
        <v>4</v>
      </c>
      <c r="D256" t="s">
        <v>9</v>
      </c>
      <c r="E256" t="s">
        <v>19</v>
      </c>
      <c r="F256" t="s">
        <v>14</v>
      </c>
      <c r="G256" t="s">
        <v>14</v>
      </c>
      <c r="H256" t="s">
        <v>13</v>
      </c>
      <c r="AG256" t="s">
        <v>49</v>
      </c>
    </row>
    <row r="257" spans="1:33" x14ac:dyDescent="0.3">
      <c r="A257">
        <v>14211</v>
      </c>
      <c r="B257" t="s">
        <v>74</v>
      </c>
      <c r="C257" t="s">
        <v>3</v>
      </c>
      <c r="D257" t="s">
        <v>9</v>
      </c>
      <c r="E257" t="s">
        <v>19</v>
      </c>
      <c r="F257" t="s">
        <v>14</v>
      </c>
      <c r="G257" t="s">
        <v>14</v>
      </c>
      <c r="H257" t="s">
        <v>22</v>
      </c>
      <c r="I257" t="s">
        <v>25</v>
      </c>
    </row>
    <row r="258" spans="1:33" x14ac:dyDescent="0.3">
      <c r="A258">
        <v>14220</v>
      </c>
      <c r="B258" t="s">
        <v>74</v>
      </c>
      <c r="C258" t="s">
        <v>4</v>
      </c>
      <c r="D258" t="s">
        <v>9</v>
      </c>
      <c r="E258" t="s">
        <v>19</v>
      </c>
      <c r="F258" t="s">
        <v>14</v>
      </c>
      <c r="G258" t="s">
        <v>14</v>
      </c>
      <c r="H258" t="s">
        <v>22</v>
      </c>
      <c r="I258" t="s">
        <v>25</v>
      </c>
    </row>
    <row r="259" spans="1:33" x14ac:dyDescent="0.3">
      <c r="A259">
        <v>14229</v>
      </c>
      <c r="B259" t="s">
        <v>74</v>
      </c>
      <c r="C259" t="s">
        <v>3</v>
      </c>
      <c r="D259" t="s">
        <v>9</v>
      </c>
      <c r="E259" t="s">
        <v>19</v>
      </c>
      <c r="F259" t="s">
        <v>14</v>
      </c>
      <c r="G259" t="s">
        <v>14</v>
      </c>
      <c r="H259" t="s">
        <v>22</v>
      </c>
      <c r="I259" t="s">
        <v>25</v>
      </c>
    </row>
    <row r="260" spans="1:33" x14ac:dyDescent="0.3">
      <c r="A260">
        <v>14244</v>
      </c>
      <c r="B260" t="s">
        <v>74</v>
      </c>
      <c r="C260" t="s">
        <v>3</v>
      </c>
      <c r="D260" t="s">
        <v>9</v>
      </c>
      <c r="E260" t="s">
        <v>19</v>
      </c>
      <c r="F260" t="s">
        <v>14</v>
      </c>
      <c r="G260" t="s">
        <v>14</v>
      </c>
      <c r="H260" t="s">
        <v>22</v>
      </c>
      <c r="I260" t="s">
        <v>25</v>
      </c>
    </row>
    <row r="261" spans="1:33" x14ac:dyDescent="0.3">
      <c r="A261">
        <v>14387</v>
      </c>
      <c r="B261" t="s">
        <v>74</v>
      </c>
      <c r="C261" t="s">
        <v>4</v>
      </c>
      <c r="D261" t="s">
        <v>9</v>
      </c>
      <c r="E261" t="s">
        <v>20</v>
      </c>
      <c r="F261" t="s">
        <v>14</v>
      </c>
      <c r="G261" t="s">
        <v>14</v>
      </c>
      <c r="H261" t="s">
        <v>22</v>
      </c>
      <c r="U261" t="s">
        <v>37</v>
      </c>
    </row>
    <row r="262" spans="1:33" x14ac:dyDescent="0.3">
      <c r="A262">
        <v>14398</v>
      </c>
      <c r="B262" t="s">
        <v>74</v>
      </c>
      <c r="C262" t="s">
        <v>4</v>
      </c>
      <c r="D262" t="s">
        <v>10</v>
      </c>
      <c r="E262" t="s">
        <v>20</v>
      </c>
      <c r="F262" t="s">
        <v>15</v>
      </c>
      <c r="G262" t="s">
        <v>15</v>
      </c>
      <c r="H262" t="s">
        <v>22</v>
      </c>
      <c r="I262" t="s">
        <v>25</v>
      </c>
    </row>
    <row r="263" spans="1:33" x14ac:dyDescent="0.3">
      <c r="A263">
        <v>14429</v>
      </c>
      <c r="B263" t="s">
        <v>74</v>
      </c>
      <c r="C263" t="s">
        <v>3</v>
      </c>
      <c r="D263" t="s">
        <v>9</v>
      </c>
      <c r="E263" t="s">
        <v>19</v>
      </c>
      <c r="F263" t="s">
        <v>14</v>
      </c>
      <c r="G263" t="s">
        <v>14</v>
      </c>
      <c r="H263" t="s">
        <v>22</v>
      </c>
      <c r="I263" t="s">
        <v>25</v>
      </c>
    </row>
    <row r="264" spans="1:33" x14ac:dyDescent="0.3">
      <c r="A264">
        <v>14434</v>
      </c>
      <c r="B264" t="s">
        <v>74</v>
      </c>
      <c r="C264" t="s">
        <v>3</v>
      </c>
      <c r="D264" t="s">
        <v>9</v>
      </c>
      <c r="E264" t="s">
        <v>19</v>
      </c>
      <c r="F264" t="s">
        <v>14</v>
      </c>
      <c r="G264" t="s">
        <v>14</v>
      </c>
      <c r="H264" t="s">
        <v>22</v>
      </c>
      <c r="I264" t="s">
        <v>25</v>
      </c>
    </row>
    <row r="265" spans="1:33" x14ac:dyDescent="0.3">
      <c r="A265">
        <v>14599</v>
      </c>
      <c r="B265" t="s">
        <v>74</v>
      </c>
      <c r="C265" t="s">
        <v>3</v>
      </c>
      <c r="D265" t="s">
        <v>10</v>
      </c>
      <c r="E265" t="s">
        <v>19</v>
      </c>
      <c r="F265" t="s">
        <v>14</v>
      </c>
      <c r="G265" t="s">
        <v>14</v>
      </c>
      <c r="H265" t="s">
        <v>22</v>
      </c>
      <c r="I265" t="s">
        <v>25</v>
      </c>
    </row>
    <row r="266" spans="1:33" x14ac:dyDescent="0.3">
      <c r="A266">
        <v>14603</v>
      </c>
      <c r="B266" t="s">
        <v>74</v>
      </c>
      <c r="C266" t="s">
        <v>4</v>
      </c>
      <c r="D266" t="s">
        <v>9</v>
      </c>
      <c r="E266" t="s">
        <v>19</v>
      </c>
      <c r="F266" t="s">
        <v>14</v>
      </c>
      <c r="G266" t="s">
        <v>14</v>
      </c>
      <c r="H266" t="s">
        <v>13</v>
      </c>
      <c r="AG266" t="s">
        <v>49</v>
      </c>
    </row>
    <row r="267" spans="1:33" x14ac:dyDescent="0.3">
      <c r="A267">
        <v>14634</v>
      </c>
      <c r="B267" t="s">
        <v>74</v>
      </c>
      <c r="C267" t="s">
        <v>3</v>
      </c>
      <c r="D267" t="s">
        <v>10</v>
      </c>
      <c r="E267" t="s">
        <v>19</v>
      </c>
      <c r="F267" t="s">
        <v>14</v>
      </c>
      <c r="G267" t="s">
        <v>14</v>
      </c>
      <c r="H267" t="s">
        <v>22</v>
      </c>
      <c r="I267" t="s">
        <v>25</v>
      </c>
    </row>
    <row r="268" spans="1:33" x14ac:dyDescent="0.3">
      <c r="A268">
        <v>14642</v>
      </c>
      <c r="B268" t="s">
        <v>74</v>
      </c>
      <c r="C268" t="s">
        <v>3</v>
      </c>
      <c r="D268" t="s">
        <v>9</v>
      </c>
      <c r="E268" t="s">
        <v>20</v>
      </c>
      <c r="F268" t="s">
        <v>14</v>
      </c>
      <c r="G268" t="s">
        <v>14</v>
      </c>
      <c r="H268" t="s">
        <v>22</v>
      </c>
      <c r="I268" t="s">
        <v>25</v>
      </c>
    </row>
    <row r="269" spans="1:33" x14ac:dyDescent="0.3">
      <c r="A269">
        <v>14658</v>
      </c>
      <c r="B269" t="s">
        <v>74</v>
      </c>
      <c r="C269" t="s">
        <v>4</v>
      </c>
      <c r="D269" t="s">
        <v>9</v>
      </c>
      <c r="E269" t="s">
        <v>20</v>
      </c>
      <c r="F269" t="s">
        <v>14</v>
      </c>
      <c r="G269" t="s">
        <v>14</v>
      </c>
      <c r="H269" t="s">
        <v>22</v>
      </c>
      <c r="I269" t="s">
        <v>25</v>
      </c>
    </row>
    <row r="270" spans="1:33" x14ac:dyDescent="0.3">
      <c r="A270">
        <v>14664</v>
      </c>
      <c r="B270" t="s">
        <v>74</v>
      </c>
      <c r="C270" t="s">
        <v>3</v>
      </c>
      <c r="D270" t="s">
        <v>10</v>
      </c>
      <c r="E270" t="s">
        <v>19</v>
      </c>
      <c r="F270" t="s">
        <v>14</v>
      </c>
      <c r="G270" t="s">
        <v>14</v>
      </c>
      <c r="H270" t="s">
        <v>22</v>
      </c>
      <c r="U270" t="s">
        <v>37</v>
      </c>
    </row>
    <row r="271" spans="1:33" x14ac:dyDescent="0.3">
      <c r="A271">
        <v>14820</v>
      </c>
      <c r="B271" t="s">
        <v>74</v>
      </c>
      <c r="C271" t="s">
        <v>3</v>
      </c>
      <c r="D271" t="s">
        <v>9</v>
      </c>
      <c r="E271" t="s">
        <v>20</v>
      </c>
      <c r="F271" t="s">
        <v>14</v>
      </c>
      <c r="G271" t="s">
        <v>14</v>
      </c>
      <c r="H271" t="s">
        <v>22</v>
      </c>
      <c r="I271" t="s">
        <v>25</v>
      </c>
    </row>
    <row r="272" spans="1:33" x14ac:dyDescent="0.3">
      <c r="A272">
        <v>14869</v>
      </c>
      <c r="B272" t="s">
        <v>74</v>
      </c>
      <c r="C272" t="s">
        <v>3</v>
      </c>
      <c r="D272" t="s">
        <v>9</v>
      </c>
      <c r="E272" t="s">
        <v>20</v>
      </c>
      <c r="F272" t="s">
        <v>14</v>
      </c>
      <c r="G272" t="s">
        <v>14</v>
      </c>
      <c r="H272" t="s">
        <v>13</v>
      </c>
      <c r="AG272" t="s">
        <v>49</v>
      </c>
    </row>
    <row r="273" spans="1:48" x14ac:dyDescent="0.3">
      <c r="A273">
        <v>14893</v>
      </c>
      <c r="B273" t="s">
        <v>74</v>
      </c>
      <c r="C273" t="s">
        <v>3</v>
      </c>
      <c r="D273" t="s">
        <v>9</v>
      </c>
      <c r="E273" t="s">
        <v>20</v>
      </c>
      <c r="F273" t="s">
        <v>14</v>
      </c>
      <c r="G273" t="s">
        <v>14</v>
      </c>
      <c r="H273" t="s">
        <v>22</v>
      </c>
      <c r="U273" t="s">
        <v>37</v>
      </c>
    </row>
    <row r="274" spans="1:48" x14ac:dyDescent="0.3">
      <c r="A274">
        <v>14905</v>
      </c>
      <c r="B274" t="s">
        <v>74</v>
      </c>
      <c r="C274" t="s">
        <v>3</v>
      </c>
      <c r="D274" t="s">
        <v>9</v>
      </c>
      <c r="E274" t="s">
        <v>20</v>
      </c>
      <c r="F274" t="s">
        <v>14</v>
      </c>
      <c r="G274" t="s">
        <v>14</v>
      </c>
      <c r="H274" t="s">
        <v>22</v>
      </c>
      <c r="I274" t="s">
        <v>25</v>
      </c>
    </row>
    <row r="275" spans="1:48" x14ac:dyDescent="0.3">
      <c r="A275">
        <v>14927</v>
      </c>
      <c r="B275" t="s">
        <v>74</v>
      </c>
      <c r="C275" t="s">
        <v>4</v>
      </c>
      <c r="D275" t="s">
        <v>10</v>
      </c>
      <c r="E275" t="s">
        <v>20</v>
      </c>
      <c r="F275" t="s">
        <v>14</v>
      </c>
      <c r="G275" t="s">
        <v>14</v>
      </c>
      <c r="H275" t="s">
        <v>22</v>
      </c>
      <c r="I275" t="s">
        <v>25</v>
      </c>
    </row>
    <row r="276" spans="1:48" x14ac:dyDescent="0.3">
      <c r="A276">
        <v>14119</v>
      </c>
      <c r="B276" t="s">
        <v>74</v>
      </c>
      <c r="C276" t="s">
        <v>4</v>
      </c>
      <c r="D276" t="s">
        <v>9</v>
      </c>
      <c r="E276" t="s">
        <v>19</v>
      </c>
      <c r="F276" t="s">
        <v>14</v>
      </c>
      <c r="G276" t="s">
        <v>14</v>
      </c>
      <c r="H276" t="s">
        <v>22</v>
      </c>
      <c r="I276" t="s">
        <v>25</v>
      </c>
    </row>
    <row r="277" spans="1:48" x14ac:dyDescent="0.3">
      <c r="A277">
        <v>14126</v>
      </c>
      <c r="B277" t="s">
        <v>74</v>
      </c>
      <c r="C277" t="s">
        <v>4</v>
      </c>
      <c r="D277" t="s">
        <v>10</v>
      </c>
      <c r="E277" t="s">
        <v>19</v>
      </c>
      <c r="F277" t="s">
        <v>14</v>
      </c>
      <c r="G277" t="s">
        <v>14</v>
      </c>
      <c r="H277" t="s">
        <v>23</v>
      </c>
    </row>
    <row r="278" spans="1:48" x14ac:dyDescent="0.3">
      <c r="A278">
        <v>14127</v>
      </c>
      <c r="B278" t="s">
        <v>74</v>
      </c>
      <c r="C278" t="s">
        <v>3</v>
      </c>
      <c r="D278" t="s">
        <v>9</v>
      </c>
      <c r="E278" t="s">
        <v>19</v>
      </c>
      <c r="F278" t="s">
        <v>14</v>
      </c>
      <c r="G278" t="s">
        <v>14</v>
      </c>
      <c r="H278" t="s">
        <v>22</v>
      </c>
      <c r="I278" t="s">
        <v>25</v>
      </c>
    </row>
    <row r="279" spans="1:48" x14ac:dyDescent="0.3">
      <c r="A279">
        <v>14219</v>
      </c>
      <c r="B279" t="s">
        <v>74</v>
      </c>
      <c r="C279" t="s">
        <v>3</v>
      </c>
      <c r="D279" t="s">
        <v>9</v>
      </c>
      <c r="E279" t="s">
        <v>19</v>
      </c>
      <c r="F279" t="s">
        <v>14</v>
      </c>
      <c r="G279" t="s">
        <v>14</v>
      </c>
      <c r="H279" t="s">
        <v>22</v>
      </c>
      <c r="I279" t="s">
        <v>25</v>
      </c>
    </row>
    <row r="280" spans="1:48" x14ac:dyDescent="0.3">
      <c r="A280">
        <v>14282</v>
      </c>
      <c r="B280" t="s">
        <v>74</v>
      </c>
      <c r="C280" t="s">
        <v>3</v>
      </c>
      <c r="D280" t="s">
        <v>9</v>
      </c>
      <c r="E280" t="s">
        <v>19</v>
      </c>
      <c r="F280" t="s">
        <v>14</v>
      </c>
      <c r="G280" t="s">
        <v>14</v>
      </c>
      <c r="H280" t="s">
        <v>22</v>
      </c>
      <c r="I280" t="s">
        <v>25</v>
      </c>
    </row>
    <row r="281" spans="1:48" x14ac:dyDescent="0.3">
      <c r="A281">
        <v>14341</v>
      </c>
      <c r="B281" t="s">
        <v>74</v>
      </c>
      <c r="C281" t="s">
        <v>3</v>
      </c>
      <c r="D281" t="s">
        <v>9</v>
      </c>
      <c r="E281" t="s">
        <v>19</v>
      </c>
      <c r="F281" t="s">
        <v>14</v>
      </c>
      <c r="G281" t="s">
        <v>14</v>
      </c>
      <c r="H281" t="s">
        <v>22</v>
      </c>
      <c r="I281" t="s">
        <v>25</v>
      </c>
    </row>
    <row r="282" spans="1:48" x14ac:dyDescent="0.3">
      <c r="A282">
        <v>14377</v>
      </c>
      <c r="B282" t="s">
        <v>74</v>
      </c>
      <c r="C282" t="s">
        <v>4</v>
      </c>
      <c r="D282" t="s">
        <v>9</v>
      </c>
      <c r="E282" t="s">
        <v>19</v>
      </c>
      <c r="F282" t="s">
        <v>14</v>
      </c>
      <c r="G282" t="s">
        <v>14</v>
      </c>
      <c r="H282" t="s">
        <v>22</v>
      </c>
      <c r="I282" t="s">
        <v>25</v>
      </c>
    </row>
    <row r="283" spans="1:48" x14ac:dyDescent="0.3">
      <c r="A283">
        <v>14379</v>
      </c>
      <c r="B283" t="s">
        <v>74</v>
      </c>
      <c r="C283" t="s">
        <v>4</v>
      </c>
      <c r="D283" t="s">
        <v>9</v>
      </c>
      <c r="E283" t="s">
        <v>19</v>
      </c>
      <c r="F283" t="s">
        <v>14</v>
      </c>
      <c r="G283" t="s">
        <v>14</v>
      </c>
      <c r="H283" t="s">
        <v>22</v>
      </c>
      <c r="I283" t="s">
        <v>25</v>
      </c>
    </row>
    <row r="284" spans="1:48" x14ac:dyDescent="0.3">
      <c r="A284">
        <v>14408</v>
      </c>
      <c r="B284" t="s">
        <v>74</v>
      </c>
      <c r="C284" t="s">
        <v>4</v>
      </c>
      <c r="D284" t="s">
        <v>9</v>
      </c>
      <c r="E284" t="s">
        <v>20</v>
      </c>
      <c r="F284" t="s">
        <v>14</v>
      </c>
      <c r="G284" t="s">
        <v>14</v>
      </c>
      <c r="H284" t="s">
        <v>13</v>
      </c>
      <c r="AV284" t="s">
        <v>62</v>
      </c>
    </row>
    <row r="285" spans="1:48" x14ac:dyDescent="0.3">
      <c r="A285">
        <v>14621</v>
      </c>
      <c r="B285" t="s">
        <v>74</v>
      </c>
      <c r="C285" t="s">
        <v>4</v>
      </c>
      <c r="D285" t="s">
        <v>10</v>
      </c>
      <c r="E285" t="s">
        <v>20</v>
      </c>
      <c r="F285" t="s">
        <v>14</v>
      </c>
      <c r="G285" t="s">
        <v>14</v>
      </c>
      <c r="H285" t="s">
        <v>22</v>
      </c>
      <c r="I285" t="s">
        <v>25</v>
      </c>
    </row>
    <row r="286" spans="1:48" x14ac:dyDescent="0.3">
      <c r="A286">
        <v>14933</v>
      </c>
      <c r="B286" t="s">
        <v>74</v>
      </c>
      <c r="C286" t="s">
        <v>3</v>
      </c>
      <c r="D286" t="s">
        <v>9</v>
      </c>
      <c r="E286" t="s">
        <v>20</v>
      </c>
      <c r="F286" t="s">
        <v>14</v>
      </c>
      <c r="G286" t="s">
        <v>14</v>
      </c>
      <c r="H286" t="s">
        <v>22</v>
      </c>
      <c r="U286" t="s">
        <v>37</v>
      </c>
    </row>
    <row r="287" spans="1:48" x14ac:dyDescent="0.3">
      <c r="A287">
        <v>15005</v>
      </c>
      <c r="B287" t="s">
        <v>74</v>
      </c>
      <c r="C287" t="s">
        <v>4</v>
      </c>
      <c r="D287" t="s">
        <v>9</v>
      </c>
      <c r="E287" t="s">
        <v>20</v>
      </c>
      <c r="F287" t="s">
        <v>14</v>
      </c>
      <c r="G287" t="s">
        <v>14</v>
      </c>
      <c r="H287" t="s">
        <v>22</v>
      </c>
      <c r="I287" t="s">
        <v>25</v>
      </c>
    </row>
    <row r="288" spans="1:48" x14ac:dyDescent="0.3">
      <c r="A288">
        <v>15024</v>
      </c>
      <c r="B288" t="s">
        <v>74</v>
      </c>
      <c r="C288" t="s">
        <v>4</v>
      </c>
      <c r="D288" t="s">
        <v>10</v>
      </c>
      <c r="E288" t="s">
        <v>20</v>
      </c>
      <c r="F288" t="s">
        <v>14</v>
      </c>
      <c r="G288" t="s">
        <v>14</v>
      </c>
      <c r="H288" t="s">
        <v>22</v>
      </c>
      <c r="I288" t="s">
        <v>25</v>
      </c>
    </row>
    <row r="289" spans="1:21" x14ac:dyDescent="0.3">
      <c r="A289">
        <v>15115</v>
      </c>
      <c r="B289" t="s">
        <v>74</v>
      </c>
      <c r="C289" t="s">
        <v>3</v>
      </c>
      <c r="D289" t="s">
        <v>9</v>
      </c>
      <c r="E289" t="s">
        <v>20</v>
      </c>
      <c r="F289" t="s">
        <v>14</v>
      </c>
      <c r="G289" t="s">
        <v>14</v>
      </c>
      <c r="H289" t="s">
        <v>22</v>
      </c>
      <c r="I289" t="s">
        <v>25</v>
      </c>
    </row>
    <row r="290" spans="1:21" x14ac:dyDescent="0.3">
      <c r="A290">
        <v>15167</v>
      </c>
      <c r="B290" t="s">
        <v>74</v>
      </c>
      <c r="C290" t="s">
        <v>4</v>
      </c>
      <c r="D290" t="s">
        <v>10</v>
      </c>
      <c r="E290" t="s">
        <v>20</v>
      </c>
      <c r="F290" t="s">
        <v>14</v>
      </c>
      <c r="G290" t="s">
        <v>14</v>
      </c>
      <c r="H290" t="s">
        <v>22</v>
      </c>
      <c r="I290" t="s">
        <v>25</v>
      </c>
    </row>
    <row r="291" spans="1:21" x14ac:dyDescent="0.3">
      <c r="A291">
        <v>15175</v>
      </c>
      <c r="B291" t="s">
        <v>74</v>
      </c>
      <c r="C291" t="s">
        <v>4</v>
      </c>
      <c r="D291" t="s">
        <v>9</v>
      </c>
      <c r="E291" t="s">
        <v>20</v>
      </c>
      <c r="F291" t="s">
        <v>14</v>
      </c>
      <c r="G291" t="s">
        <v>14</v>
      </c>
      <c r="H291" t="s">
        <v>22</v>
      </c>
      <c r="I291" t="s">
        <v>25</v>
      </c>
    </row>
    <row r="292" spans="1:21" x14ac:dyDescent="0.3">
      <c r="A292">
        <v>15253</v>
      </c>
      <c r="B292" t="s">
        <v>74</v>
      </c>
      <c r="C292" t="s">
        <v>3</v>
      </c>
      <c r="D292" t="s">
        <v>9</v>
      </c>
      <c r="E292" t="s">
        <v>20</v>
      </c>
      <c r="F292" t="s">
        <v>14</v>
      </c>
      <c r="G292" t="s">
        <v>14</v>
      </c>
      <c r="H292" t="s">
        <v>22</v>
      </c>
      <c r="I292" t="s">
        <v>25</v>
      </c>
    </row>
    <row r="293" spans="1:21" x14ac:dyDescent="0.3">
      <c r="A293">
        <v>15278</v>
      </c>
      <c r="B293" t="s">
        <v>74</v>
      </c>
      <c r="C293" t="s">
        <v>4</v>
      </c>
      <c r="D293" t="s">
        <v>10</v>
      </c>
      <c r="E293" t="s">
        <v>20</v>
      </c>
      <c r="F293" t="s">
        <v>14</v>
      </c>
      <c r="G293" t="s">
        <v>14</v>
      </c>
      <c r="H293" t="s">
        <v>22</v>
      </c>
      <c r="U293" t="s">
        <v>37</v>
      </c>
    </row>
    <row r="294" spans="1:21" x14ac:dyDescent="0.3">
      <c r="A294">
        <v>15303</v>
      </c>
      <c r="B294" t="s">
        <v>74</v>
      </c>
      <c r="C294" t="s">
        <v>4</v>
      </c>
      <c r="D294" t="s">
        <v>10</v>
      </c>
      <c r="E294" t="s">
        <v>20</v>
      </c>
      <c r="F294" t="s">
        <v>14</v>
      </c>
      <c r="G294" t="s">
        <v>14</v>
      </c>
      <c r="H294" t="s">
        <v>22</v>
      </c>
      <c r="I294" t="s">
        <v>25</v>
      </c>
    </row>
    <row r="295" spans="1:21" x14ac:dyDescent="0.3">
      <c r="A295">
        <v>15310</v>
      </c>
      <c r="B295" t="s">
        <v>74</v>
      </c>
      <c r="C295" t="s">
        <v>4</v>
      </c>
      <c r="D295" t="s">
        <v>10</v>
      </c>
      <c r="E295" t="s">
        <v>20</v>
      </c>
      <c r="F295" t="s">
        <v>14</v>
      </c>
      <c r="G295" t="s">
        <v>14</v>
      </c>
      <c r="H295" t="s">
        <v>22</v>
      </c>
      <c r="I295" t="s">
        <v>25</v>
      </c>
    </row>
    <row r="296" spans="1:21" x14ac:dyDescent="0.3">
      <c r="A296">
        <v>15390</v>
      </c>
      <c r="B296" t="s">
        <v>74</v>
      </c>
      <c r="C296" t="s">
        <v>4</v>
      </c>
      <c r="D296" t="s">
        <v>9</v>
      </c>
      <c r="E296" t="s">
        <v>20</v>
      </c>
      <c r="F296" t="s">
        <v>14</v>
      </c>
      <c r="G296" t="s">
        <v>14</v>
      </c>
      <c r="H296" t="s">
        <v>22</v>
      </c>
      <c r="I296" t="s">
        <v>25</v>
      </c>
    </row>
    <row r="297" spans="1:21" x14ac:dyDescent="0.3">
      <c r="A297">
        <v>15405</v>
      </c>
      <c r="B297" t="s">
        <v>74</v>
      </c>
      <c r="C297" t="s">
        <v>4</v>
      </c>
      <c r="D297" t="s">
        <v>9</v>
      </c>
      <c r="E297" t="s">
        <v>20</v>
      </c>
      <c r="F297" t="s">
        <v>14</v>
      </c>
      <c r="G297" t="s">
        <v>14</v>
      </c>
      <c r="H297" t="s">
        <v>22</v>
      </c>
      <c r="I297" t="s">
        <v>25</v>
      </c>
    </row>
    <row r="298" spans="1:21" x14ac:dyDescent="0.3">
      <c r="A298">
        <v>15406</v>
      </c>
      <c r="B298" t="s">
        <v>74</v>
      </c>
      <c r="C298" t="s">
        <v>4</v>
      </c>
      <c r="D298" t="s">
        <v>9</v>
      </c>
      <c r="E298" t="s">
        <v>20</v>
      </c>
      <c r="F298" t="s">
        <v>14</v>
      </c>
      <c r="G298" t="s">
        <v>14</v>
      </c>
      <c r="H298" t="s">
        <v>22</v>
      </c>
      <c r="I298" t="s">
        <v>25</v>
      </c>
    </row>
    <row r="299" spans="1:21" x14ac:dyDescent="0.3">
      <c r="A299">
        <v>15430</v>
      </c>
      <c r="B299" t="s">
        <v>74</v>
      </c>
      <c r="C299" t="s">
        <v>4</v>
      </c>
      <c r="D299" t="s">
        <v>10</v>
      </c>
      <c r="E299" t="s">
        <v>20</v>
      </c>
      <c r="F299" t="s">
        <v>14</v>
      </c>
      <c r="G299" t="s">
        <v>14</v>
      </c>
      <c r="H299" t="s">
        <v>22</v>
      </c>
      <c r="I299" t="s">
        <v>25</v>
      </c>
    </row>
    <row r="300" spans="1:21" x14ac:dyDescent="0.3">
      <c r="A300">
        <v>15861</v>
      </c>
      <c r="B300" t="s">
        <v>74</v>
      </c>
      <c r="C300" t="s">
        <v>4</v>
      </c>
      <c r="D300" t="s">
        <v>10</v>
      </c>
      <c r="E300" t="s">
        <v>20</v>
      </c>
      <c r="F300" t="s">
        <v>14</v>
      </c>
      <c r="G300" t="s">
        <v>14</v>
      </c>
      <c r="H300" t="s">
        <v>22</v>
      </c>
      <c r="I300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7"/>
  <sheetViews>
    <sheetView workbookViewId="0">
      <selection sqref="A1:A1048576"/>
    </sheetView>
  </sheetViews>
  <sheetFormatPr defaultRowHeight="14.4" x14ac:dyDescent="0.3"/>
  <cols>
    <col min="1" max="1" width="9.109375" style="15"/>
    <col min="2" max="2" width="68.88671875" customWidth="1"/>
  </cols>
  <sheetData>
    <row r="1" spans="2:4" x14ac:dyDescent="0.3">
      <c r="B1" s="1" t="s">
        <v>0</v>
      </c>
    </row>
    <row r="3" spans="2:4" x14ac:dyDescent="0.3">
      <c r="B3" s="1" t="s">
        <v>1</v>
      </c>
    </row>
    <row r="4" spans="2:4" x14ac:dyDescent="0.3">
      <c r="B4" s="2" t="s">
        <v>2</v>
      </c>
      <c r="C4" s="4" t="s">
        <v>6</v>
      </c>
      <c r="D4" s="4" t="s">
        <v>7</v>
      </c>
    </row>
    <row r="5" spans="2:4" x14ac:dyDescent="0.3">
      <c r="B5" s="3" t="s">
        <v>3</v>
      </c>
      <c r="C5" s="12">
        <v>109</v>
      </c>
      <c r="D5" s="13">
        <f>C5/C$8</f>
        <v>0.36454849498327757</v>
      </c>
    </row>
    <row r="6" spans="2:4" x14ac:dyDescent="0.3">
      <c r="B6" s="3" t="s">
        <v>4</v>
      </c>
      <c r="C6" s="12">
        <v>146</v>
      </c>
      <c r="D6" s="13">
        <f t="shared" ref="D6:D7" si="0">C6/C$8</f>
        <v>0.48829431438127091</v>
      </c>
    </row>
    <row r="7" spans="2:4" x14ac:dyDescent="0.3">
      <c r="B7" s="3" t="s">
        <v>11</v>
      </c>
      <c r="C7" s="12">
        <v>44</v>
      </c>
      <c r="D7" s="13">
        <f t="shared" si="0"/>
        <v>0.14715719063545152</v>
      </c>
    </row>
    <row r="8" spans="2:4" x14ac:dyDescent="0.3">
      <c r="B8" s="2" t="s">
        <v>5</v>
      </c>
      <c r="C8" s="14">
        <v>299</v>
      </c>
      <c r="D8" s="5">
        <v>1</v>
      </c>
    </row>
    <row r="10" spans="2:4" x14ac:dyDescent="0.3">
      <c r="B10" s="1" t="s">
        <v>8</v>
      </c>
    </row>
    <row r="11" spans="2:4" x14ac:dyDescent="0.3">
      <c r="B11" s="2" t="s">
        <v>2</v>
      </c>
      <c r="C11" s="4" t="s">
        <v>6</v>
      </c>
      <c r="D11" s="4" t="s">
        <v>7</v>
      </c>
    </row>
    <row r="12" spans="2:4" x14ac:dyDescent="0.3">
      <c r="B12" s="3" t="s">
        <v>9</v>
      </c>
      <c r="C12" s="12">
        <v>124</v>
      </c>
      <c r="D12" s="13">
        <f>C12/C$15</f>
        <v>0.41471571906354515</v>
      </c>
    </row>
    <row r="13" spans="2:4" x14ac:dyDescent="0.3">
      <c r="B13" s="3" t="s">
        <v>10</v>
      </c>
      <c r="C13" s="12">
        <v>104</v>
      </c>
      <c r="D13" s="13">
        <f t="shared" ref="D13:D14" si="1">C13/C$15</f>
        <v>0.34782608695652173</v>
      </c>
    </row>
    <row r="14" spans="2:4" x14ac:dyDescent="0.3">
      <c r="B14" s="3" t="s">
        <v>11</v>
      </c>
      <c r="C14" s="12">
        <v>71</v>
      </c>
      <c r="D14" s="13">
        <f t="shared" si="1"/>
        <v>0.23745819397993312</v>
      </c>
    </row>
    <row r="15" spans="2:4" x14ac:dyDescent="0.3">
      <c r="B15" s="2" t="s">
        <v>5</v>
      </c>
      <c r="C15" s="14">
        <v>299</v>
      </c>
      <c r="D15" s="5">
        <v>1</v>
      </c>
    </row>
    <row r="17" spans="2:4" x14ac:dyDescent="0.3">
      <c r="B17" s="1" t="s">
        <v>18</v>
      </c>
    </row>
    <row r="18" spans="2:4" x14ac:dyDescent="0.3">
      <c r="B18" s="2" t="s">
        <v>2</v>
      </c>
      <c r="C18" s="4" t="s">
        <v>6</v>
      </c>
      <c r="D18" s="4" t="s">
        <v>7</v>
      </c>
    </row>
    <row r="19" spans="2:4" x14ac:dyDescent="0.3">
      <c r="B19" s="3" t="s">
        <v>19</v>
      </c>
      <c r="C19" s="12">
        <v>95</v>
      </c>
      <c r="D19" s="13">
        <f>C19/C$21</f>
        <v>0.31772575250836121</v>
      </c>
    </row>
    <row r="20" spans="2:4" x14ac:dyDescent="0.3">
      <c r="B20" s="3" t="s">
        <v>20</v>
      </c>
      <c r="C20" s="12">
        <v>204</v>
      </c>
      <c r="D20" s="13">
        <f>C20/C$21</f>
        <v>0.68227424749163879</v>
      </c>
    </row>
    <row r="21" spans="2:4" x14ac:dyDescent="0.3">
      <c r="B21" s="2" t="s">
        <v>5</v>
      </c>
      <c r="C21" s="14">
        <v>299</v>
      </c>
      <c r="D21" s="5">
        <v>1</v>
      </c>
    </row>
    <row r="23" spans="2:4" x14ac:dyDescent="0.3">
      <c r="B23" s="1" t="s">
        <v>12</v>
      </c>
    </row>
    <row r="24" spans="2:4" x14ac:dyDescent="0.3">
      <c r="B24" s="2" t="s">
        <v>2</v>
      </c>
      <c r="C24" s="4" t="s">
        <v>6</v>
      </c>
      <c r="D24" s="5" t="s">
        <v>7</v>
      </c>
    </row>
    <row r="25" spans="2:4" x14ac:dyDescent="0.3">
      <c r="B25" s="3" t="s">
        <v>13</v>
      </c>
      <c r="C25" s="8">
        <v>0</v>
      </c>
      <c r="D25" s="13">
        <f>C25/C$29</f>
        <v>0</v>
      </c>
    </row>
    <row r="26" spans="2:4" x14ac:dyDescent="0.3">
      <c r="B26" s="3" t="s">
        <v>14</v>
      </c>
      <c r="C26" s="12">
        <v>292</v>
      </c>
      <c r="D26" s="13">
        <f t="shared" ref="D26:D28" si="2">C26/C$29</f>
        <v>0.97658862876254182</v>
      </c>
    </row>
    <row r="27" spans="2:4" x14ac:dyDescent="0.3">
      <c r="B27" s="3" t="s">
        <v>15</v>
      </c>
      <c r="C27" s="8">
        <v>7</v>
      </c>
      <c r="D27" s="13">
        <f t="shared" si="2"/>
        <v>2.3411371237458192E-2</v>
      </c>
    </row>
    <row r="28" spans="2:4" x14ac:dyDescent="0.3">
      <c r="B28" s="3" t="s">
        <v>16</v>
      </c>
      <c r="C28" s="8">
        <v>0</v>
      </c>
      <c r="D28" s="13">
        <f t="shared" si="2"/>
        <v>0</v>
      </c>
    </row>
    <row r="29" spans="2:4" x14ac:dyDescent="0.3">
      <c r="B29" s="2" t="s">
        <v>5</v>
      </c>
      <c r="C29" s="14">
        <v>299</v>
      </c>
      <c r="D29" s="5">
        <v>1</v>
      </c>
    </row>
    <row r="31" spans="2:4" x14ac:dyDescent="0.3">
      <c r="B31" s="1" t="s">
        <v>17</v>
      </c>
    </row>
    <row r="32" spans="2:4" x14ac:dyDescent="0.3">
      <c r="B32" s="2" t="s">
        <v>2</v>
      </c>
      <c r="C32" s="4" t="s">
        <v>6</v>
      </c>
      <c r="D32" s="5" t="s">
        <v>7</v>
      </c>
    </row>
    <row r="33" spans="2:4" x14ac:dyDescent="0.3">
      <c r="B33" s="3" t="s">
        <v>13</v>
      </c>
      <c r="C33" s="8">
        <v>0</v>
      </c>
      <c r="D33" s="13">
        <f>C33/C$37</f>
        <v>0</v>
      </c>
    </row>
    <row r="34" spans="2:4" x14ac:dyDescent="0.3">
      <c r="B34" s="3" t="s">
        <v>14</v>
      </c>
      <c r="C34" s="12">
        <v>289</v>
      </c>
      <c r="D34" s="13">
        <f t="shared" ref="D34:D36" si="3">C34/C$37</f>
        <v>0.96655518394648832</v>
      </c>
    </row>
    <row r="35" spans="2:4" x14ac:dyDescent="0.3">
      <c r="B35" s="3" t="s">
        <v>15</v>
      </c>
      <c r="C35" s="8">
        <v>10</v>
      </c>
      <c r="D35" s="13">
        <f t="shared" si="3"/>
        <v>3.3444816053511704E-2</v>
      </c>
    </row>
    <row r="36" spans="2:4" x14ac:dyDescent="0.3">
      <c r="B36" s="3" t="s">
        <v>16</v>
      </c>
      <c r="C36" s="8">
        <v>0</v>
      </c>
      <c r="D36" s="13">
        <f t="shared" si="3"/>
        <v>0</v>
      </c>
    </row>
    <row r="37" spans="2:4" x14ac:dyDescent="0.3">
      <c r="B37" s="2" t="s">
        <v>5</v>
      </c>
      <c r="C37" s="14">
        <v>299</v>
      </c>
      <c r="D37" s="5">
        <v>1</v>
      </c>
    </row>
    <row r="39" spans="2:4" x14ac:dyDescent="0.3">
      <c r="B39" s="1" t="s">
        <v>21</v>
      </c>
    </row>
    <row r="40" spans="2:4" x14ac:dyDescent="0.3">
      <c r="B40" s="2" t="s">
        <v>2</v>
      </c>
      <c r="C40" s="4" t="s">
        <v>6</v>
      </c>
      <c r="D40" s="5" t="s">
        <v>7</v>
      </c>
    </row>
    <row r="41" spans="2:4" x14ac:dyDescent="0.3">
      <c r="B41" s="3" t="s">
        <v>22</v>
      </c>
      <c r="C41" s="12">
        <v>170</v>
      </c>
      <c r="D41" s="13">
        <f>C41/C$46</f>
        <v>0.56856187290969895</v>
      </c>
    </row>
    <row r="42" spans="2:4" x14ac:dyDescent="0.3">
      <c r="B42" s="3" t="s">
        <v>23</v>
      </c>
      <c r="C42" s="12">
        <v>31</v>
      </c>
      <c r="D42" s="13">
        <f t="shared" ref="D42:D44" si="4">C42/C$46</f>
        <v>0.10367892976588629</v>
      </c>
    </row>
    <row r="43" spans="2:4" x14ac:dyDescent="0.3">
      <c r="B43" s="3" t="s">
        <v>13</v>
      </c>
      <c r="C43" s="12">
        <v>97</v>
      </c>
      <c r="D43" s="13">
        <f t="shared" si="4"/>
        <v>0.32441471571906355</v>
      </c>
    </row>
    <row r="44" spans="2:4" x14ac:dyDescent="0.3">
      <c r="B44" s="3" t="s">
        <v>15</v>
      </c>
      <c r="C44" s="16">
        <v>0</v>
      </c>
      <c r="D44" s="13">
        <f t="shared" si="4"/>
        <v>0</v>
      </c>
    </row>
    <row r="45" spans="2:4" x14ac:dyDescent="0.3">
      <c r="B45" s="3" t="s">
        <v>16</v>
      </c>
      <c r="C45" s="16">
        <v>1</v>
      </c>
      <c r="D45" s="17" t="s">
        <v>63</v>
      </c>
    </row>
    <row r="46" spans="2:4" x14ac:dyDescent="0.3">
      <c r="B46" s="2" t="s">
        <v>5</v>
      </c>
      <c r="C46" s="14">
        <v>299</v>
      </c>
      <c r="D46" s="5">
        <v>1</v>
      </c>
    </row>
    <row r="48" spans="2:4" x14ac:dyDescent="0.3">
      <c r="B48" s="1" t="s">
        <v>24</v>
      </c>
    </row>
    <row r="49" spans="2:4" x14ac:dyDescent="0.3">
      <c r="B49" s="2" t="s">
        <v>2</v>
      </c>
      <c r="C49" s="4" t="s">
        <v>6</v>
      </c>
      <c r="D49" s="5" t="s">
        <v>7</v>
      </c>
    </row>
    <row r="50" spans="2:4" x14ac:dyDescent="0.3">
      <c r="B50" s="3" t="s">
        <v>25</v>
      </c>
      <c r="C50" s="12">
        <v>140</v>
      </c>
      <c r="D50" s="13">
        <f t="shared" ref="D50:D68" si="5">C50/170</f>
        <v>0.82352941176470584</v>
      </c>
    </row>
    <row r="51" spans="2:4" x14ac:dyDescent="0.3">
      <c r="B51" s="3" t="s">
        <v>37</v>
      </c>
      <c r="C51" s="12">
        <v>30</v>
      </c>
      <c r="D51" s="13">
        <f t="shared" si="5"/>
        <v>0.17647058823529413</v>
      </c>
    </row>
    <row r="52" spans="2:4" x14ac:dyDescent="0.3">
      <c r="B52" s="3" t="s">
        <v>26</v>
      </c>
      <c r="C52" s="8">
        <v>0</v>
      </c>
      <c r="D52" s="13">
        <f t="shared" si="5"/>
        <v>0</v>
      </c>
    </row>
    <row r="53" spans="2:4" x14ac:dyDescent="0.3">
      <c r="B53" s="3" t="s">
        <v>27</v>
      </c>
      <c r="C53" s="8">
        <v>0</v>
      </c>
      <c r="D53" s="13">
        <f t="shared" si="5"/>
        <v>0</v>
      </c>
    </row>
    <row r="54" spans="2:4" x14ac:dyDescent="0.3">
      <c r="B54" s="3" t="s">
        <v>28</v>
      </c>
      <c r="C54" s="8">
        <v>0</v>
      </c>
      <c r="D54" s="13">
        <f t="shared" si="5"/>
        <v>0</v>
      </c>
    </row>
    <row r="55" spans="2:4" x14ac:dyDescent="0.3">
      <c r="B55" s="3" t="s">
        <v>29</v>
      </c>
      <c r="C55" s="8">
        <v>0</v>
      </c>
      <c r="D55" s="13">
        <f t="shared" si="5"/>
        <v>0</v>
      </c>
    </row>
    <row r="56" spans="2:4" x14ac:dyDescent="0.3">
      <c r="B56" s="3" t="s">
        <v>30</v>
      </c>
      <c r="C56" s="8">
        <v>0</v>
      </c>
      <c r="D56" s="13">
        <f t="shared" si="5"/>
        <v>0</v>
      </c>
    </row>
    <row r="57" spans="2:4" x14ac:dyDescent="0.3">
      <c r="B57" s="3" t="s">
        <v>31</v>
      </c>
      <c r="C57" s="8">
        <v>0</v>
      </c>
      <c r="D57" s="13">
        <f t="shared" si="5"/>
        <v>0</v>
      </c>
    </row>
    <row r="58" spans="2:4" x14ac:dyDescent="0.3">
      <c r="B58" s="3" t="s">
        <v>32</v>
      </c>
      <c r="C58" s="8">
        <v>0</v>
      </c>
      <c r="D58" s="13">
        <f t="shared" si="5"/>
        <v>0</v>
      </c>
    </row>
    <row r="59" spans="2:4" ht="28.8" x14ac:dyDescent="0.3">
      <c r="B59" s="6" t="s">
        <v>33</v>
      </c>
      <c r="C59" s="8">
        <v>0</v>
      </c>
      <c r="D59" s="13">
        <f t="shared" si="5"/>
        <v>0</v>
      </c>
    </row>
    <row r="60" spans="2:4" ht="28.8" x14ac:dyDescent="0.3">
      <c r="B60" s="6" t="s">
        <v>34</v>
      </c>
      <c r="C60" s="8">
        <v>0</v>
      </c>
      <c r="D60" s="13">
        <f t="shared" si="5"/>
        <v>0</v>
      </c>
    </row>
    <row r="61" spans="2:4" x14ac:dyDescent="0.3">
      <c r="B61" s="6" t="s">
        <v>35</v>
      </c>
      <c r="C61" s="8">
        <v>0</v>
      </c>
      <c r="D61" s="13">
        <f t="shared" si="5"/>
        <v>0</v>
      </c>
    </row>
    <row r="62" spans="2:4" ht="28.8" x14ac:dyDescent="0.3">
      <c r="B62" s="6" t="s">
        <v>36</v>
      </c>
      <c r="C62" s="8">
        <v>0</v>
      </c>
      <c r="D62" s="13">
        <f t="shared" si="5"/>
        <v>0</v>
      </c>
    </row>
    <row r="63" spans="2:4" ht="43.2" x14ac:dyDescent="0.3">
      <c r="B63" s="6" t="s">
        <v>38</v>
      </c>
      <c r="C63" s="12">
        <v>0</v>
      </c>
      <c r="D63" s="13">
        <f t="shared" si="5"/>
        <v>0</v>
      </c>
    </row>
    <row r="64" spans="2:4" ht="28.8" x14ac:dyDescent="0.3">
      <c r="B64" s="6" t="s">
        <v>39</v>
      </c>
      <c r="C64" s="12">
        <v>0</v>
      </c>
      <c r="D64" s="13">
        <f t="shared" si="5"/>
        <v>0</v>
      </c>
    </row>
    <row r="65" spans="2:4" ht="28.8" x14ac:dyDescent="0.3">
      <c r="B65" s="6" t="s">
        <v>40</v>
      </c>
      <c r="C65" s="12">
        <v>0</v>
      </c>
      <c r="D65" s="13">
        <f t="shared" si="5"/>
        <v>0</v>
      </c>
    </row>
    <row r="66" spans="2:4" x14ac:dyDescent="0.3">
      <c r="B66" s="3" t="s">
        <v>41</v>
      </c>
      <c r="C66" s="12">
        <v>0</v>
      </c>
      <c r="D66" s="13">
        <f t="shared" si="5"/>
        <v>0</v>
      </c>
    </row>
    <row r="67" spans="2:4" x14ac:dyDescent="0.3">
      <c r="B67" s="3" t="s">
        <v>16</v>
      </c>
      <c r="C67" s="12">
        <v>0</v>
      </c>
      <c r="D67" s="13">
        <f t="shared" si="5"/>
        <v>0</v>
      </c>
    </row>
    <row r="68" spans="2:4" x14ac:dyDescent="0.3">
      <c r="B68" s="3" t="s">
        <v>42</v>
      </c>
      <c r="C68" s="12">
        <v>0</v>
      </c>
      <c r="D68" s="13">
        <f t="shared" si="5"/>
        <v>0</v>
      </c>
    </row>
    <row r="69" spans="2:4" ht="28.8" x14ac:dyDescent="0.3">
      <c r="B69" s="7" t="s">
        <v>67</v>
      </c>
      <c r="D69" s="11"/>
    </row>
    <row r="71" spans="2:4" x14ac:dyDescent="0.3">
      <c r="B71" s="1" t="s">
        <v>43</v>
      </c>
    </row>
    <row r="72" spans="2:4" x14ac:dyDescent="0.3">
      <c r="B72" s="2" t="s">
        <v>2</v>
      </c>
      <c r="C72" s="4" t="s">
        <v>6</v>
      </c>
      <c r="D72" s="5" t="s">
        <v>7</v>
      </c>
    </row>
    <row r="73" spans="2:4" x14ac:dyDescent="0.3">
      <c r="B73" s="9" t="s">
        <v>48</v>
      </c>
      <c r="C73" s="12">
        <v>36</v>
      </c>
      <c r="D73" s="13">
        <f t="shared" ref="D73:D96" si="6">C73/97</f>
        <v>0.37113402061855671</v>
      </c>
    </row>
    <row r="74" spans="2:4" x14ac:dyDescent="0.3">
      <c r="B74" s="9" t="s">
        <v>49</v>
      </c>
      <c r="C74" s="12">
        <v>34</v>
      </c>
      <c r="D74" s="13">
        <f t="shared" si="6"/>
        <v>0.35051546391752575</v>
      </c>
    </row>
    <row r="75" spans="2:4" x14ac:dyDescent="0.3">
      <c r="B75" s="8" t="s">
        <v>45</v>
      </c>
      <c r="C75" s="12">
        <v>16</v>
      </c>
      <c r="D75" s="13">
        <f t="shared" si="6"/>
        <v>0.16494845360824742</v>
      </c>
    </row>
    <row r="76" spans="2:4" ht="28.8" x14ac:dyDescent="0.3">
      <c r="B76" s="9" t="s">
        <v>56</v>
      </c>
      <c r="C76" s="12">
        <v>8</v>
      </c>
      <c r="D76" s="13">
        <f t="shared" si="6"/>
        <v>8.247422680412371E-2</v>
      </c>
    </row>
    <row r="77" spans="2:4" x14ac:dyDescent="0.3">
      <c r="B77" s="9" t="s">
        <v>62</v>
      </c>
      <c r="C77" s="12">
        <v>4</v>
      </c>
      <c r="D77" s="13">
        <f t="shared" si="6"/>
        <v>4.1237113402061855E-2</v>
      </c>
    </row>
    <row r="78" spans="2:4" x14ac:dyDescent="0.3">
      <c r="B78" s="9" t="s">
        <v>35</v>
      </c>
      <c r="C78" s="12">
        <v>3</v>
      </c>
      <c r="D78" s="13">
        <f t="shared" si="6"/>
        <v>3.0927835051546393E-2</v>
      </c>
    </row>
    <row r="79" spans="2:4" x14ac:dyDescent="0.3">
      <c r="B79" s="9" t="s">
        <v>57</v>
      </c>
      <c r="C79" s="12">
        <v>3</v>
      </c>
      <c r="D79" s="13">
        <f t="shared" si="6"/>
        <v>3.0927835051546393E-2</v>
      </c>
    </row>
    <row r="80" spans="2:4" x14ac:dyDescent="0.3">
      <c r="B80" s="9" t="s">
        <v>42</v>
      </c>
      <c r="C80" s="12">
        <v>3</v>
      </c>
      <c r="D80" s="13">
        <f t="shared" si="6"/>
        <v>3.0927835051546393E-2</v>
      </c>
    </row>
    <row r="81" spans="2:4" x14ac:dyDescent="0.3">
      <c r="B81" s="8" t="s">
        <v>55</v>
      </c>
      <c r="C81" s="12">
        <v>1</v>
      </c>
      <c r="D81" s="13">
        <f t="shared" si="6"/>
        <v>1.0309278350515464E-2</v>
      </c>
    </row>
    <row r="82" spans="2:4" ht="28.8" x14ac:dyDescent="0.3">
      <c r="B82" s="9" t="s">
        <v>36</v>
      </c>
      <c r="C82" s="12">
        <v>1</v>
      </c>
      <c r="D82" s="13">
        <f t="shared" si="6"/>
        <v>1.0309278350515464E-2</v>
      </c>
    </row>
    <row r="83" spans="2:4" x14ac:dyDescent="0.3">
      <c r="B83" s="9" t="s">
        <v>61</v>
      </c>
      <c r="C83" s="12">
        <v>1</v>
      </c>
      <c r="D83" s="13">
        <f t="shared" si="6"/>
        <v>1.0309278350515464E-2</v>
      </c>
    </row>
    <row r="84" spans="2:4" x14ac:dyDescent="0.3">
      <c r="B84" s="8" t="s">
        <v>16</v>
      </c>
      <c r="C84" s="12">
        <v>1</v>
      </c>
      <c r="D84" s="13">
        <f t="shared" si="6"/>
        <v>1.0309278350515464E-2</v>
      </c>
    </row>
    <row r="85" spans="2:4" x14ac:dyDescent="0.3">
      <c r="B85" s="8" t="s">
        <v>44</v>
      </c>
      <c r="C85" s="8">
        <v>0</v>
      </c>
      <c r="D85" s="13">
        <f t="shared" si="6"/>
        <v>0</v>
      </c>
    </row>
    <row r="86" spans="2:4" x14ac:dyDescent="0.3">
      <c r="B86" s="9" t="s">
        <v>46</v>
      </c>
      <c r="C86" s="8">
        <v>0</v>
      </c>
      <c r="D86" s="13">
        <f t="shared" si="6"/>
        <v>0</v>
      </c>
    </row>
    <row r="87" spans="2:4" x14ac:dyDescent="0.3">
      <c r="B87" s="9" t="s">
        <v>47</v>
      </c>
      <c r="C87" s="8">
        <v>0</v>
      </c>
      <c r="D87" s="13">
        <f t="shared" si="6"/>
        <v>0</v>
      </c>
    </row>
    <row r="88" spans="2:4" x14ac:dyDescent="0.3">
      <c r="B88" s="8" t="s">
        <v>50</v>
      </c>
      <c r="C88" s="12">
        <v>0</v>
      </c>
      <c r="D88" s="13">
        <f t="shared" si="6"/>
        <v>0</v>
      </c>
    </row>
    <row r="89" spans="2:4" x14ac:dyDescent="0.3">
      <c r="B89" s="8" t="s">
        <v>51</v>
      </c>
      <c r="C89" s="12">
        <v>0</v>
      </c>
      <c r="D89" s="13">
        <f t="shared" si="6"/>
        <v>0</v>
      </c>
    </row>
    <row r="90" spans="2:4" x14ac:dyDescent="0.3">
      <c r="B90" s="8" t="s">
        <v>52</v>
      </c>
      <c r="C90" s="12">
        <v>0</v>
      </c>
      <c r="D90" s="13">
        <f t="shared" si="6"/>
        <v>0</v>
      </c>
    </row>
    <row r="91" spans="2:4" x14ac:dyDescent="0.3">
      <c r="B91" s="8" t="s">
        <v>31</v>
      </c>
      <c r="C91" s="12">
        <v>0</v>
      </c>
      <c r="D91" s="13">
        <f t="shared" si="6"/>
        <v>0</v>
      </c>
    </row>
    <row r="92" spans="2:4" ht="28.8" x14ac:dyDescent="0.3">
      <c r="B92" s="9" t="s">
        <v>53</v>
      </c>
      <c r="C92" s="12">
        <v>0</v>
      </c>
      <c r="D92" s="13">
        <f t="shared" si="6"/>
        <v>0</v>
      </c>
    </row>
    <row r="93" spans="2:4" x14ac:dyDescent="0.3">
      <c r="B93" s="8" t="s">
        <v>54</v>
      </c>
      <c r="C93" s="12">
        <v>0</v>
      </c>
      <c r="D93" s="13">
        <f t="shared" si="6"/>
        <v>0</v>
      </c>
    </row>
    <row r="94" spans="2:4" ht="43.2" x14ac:dyDescent="0.3">
      <c r="B94" s="9" t="s">
        <v>58</v>
      </c>
      <c r="C94" s="12">
        <v>0</v>
      </c>
      <c r="D94" s="13">
        <f t="shared" si="6"/>
        <v>0</v>
      </c>
    </row>
    <row r="95" spans="2:4" ht="28.8" x14ac:dyDescent="0.3">
      <c r="B95" s="9" t="s">
        <v>59</v>
      </c>
      <c r="C95" s="12">
        <v>0</v>
      </c>
      <c r="D95" s="13">
        <f t="shared" si="6"/>
        <v>0</v>
      </c>
    </row>
    <row r="96" spans="2:4" x14ac:dyDescent="0.3">
      <c r="B96" s="9" t="s">
        <v>60</v>
      </c>
      <c r="C96" s="12">
        <v>0</v>
      </c>
      <c r="D96" s="13">
        <f t="shared" si="6"/>
        <v>0</v>
      </c>
    </row>
    <row r="97" spans="2:4" x14ac:dyDescent="0.3">
      <c r="B97" s="10" t="s">
        <v>68</v>
      </c>
      <c r="D97" s="11"/>
    </row>
  </sheetData>
  <sortState xmlns:xlrd2="http://schemas.microsoft.com/office/spreadsheetml/2017/richdata2" ref="B73:D96">
    <sortCondition descending="1" ref="D73:D9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7"/>
  <sheetViews>
    <sheetView workbookViewId="0">
      <selection sqref="A1:A1048576"/>
    </sheetView>
  </sheetViews>
  <sheetFormatPr defaultRowHeight="14.4" x14ac:dyDescent="0.3"/>
  <cols>
    <col min="2" max="2" width="64.44140625" customWidth="1"/>
  </cols>
  <sheetData>
    <row r="1" spans="1:10" x14ac:dyDescent="0.3">
      <c r="B1" s="1" t="s">
        <v>64</v>
      </c>
    </row>
    <row r="3" spans="1:10" x14ac:dyDescent="0.3">
      <c r="A3" s="15"/>
      <c r="B3" s="1" t="s">
        <v>1</v>
      </c>
    </row>
    <row r="4" spans="1:10" x14ac:dyDescent="0.3">
      <c r="B4" s="32" t="s">
        <v>2</v>
      </c>
      <c r="C4" s="33" t="s">
        <v>9</v>
      </c>
      <c r="D4" s="33"/>
      <c r="E4" s="33" t="s">
        <v>10</v>
      </c>
      <c r="F4" s="33"/>
      <c r="G4" s="33" t="s">
        <v>11</v>
      </c>
      <c r="H4" s="33"/>
      <c r="I4" s="33" t="s">
        <v>5</v>
      </c>
      <c r="J4" s="33"/>
    </row>
    <row r="5" spans="1:10" x14ac:dyDescent="0.3">
      <c r="B5" s="32"/>
      <c r="C5" s="18" t="s">
        <v>6</v>
      </c>
      <c r="D5" s="18" t="s">
        <v>7</v>
      </c>
      <c r="E5" s="18" t="s">
        <v>6</v>
      </c>
      <c r="F5" s="18" t="s">
        <v>7</v>
      </c>
      <c r="G5" s="18" t="s">
        <v>6</v>
      </c>
      <c r="H5" s="18" t="s">
        <v>7</v>
      </c>
      <c r="I5" s="18" t="s">
        <v>6</v>
      </c>
      <c r="J5" s="18" t="s">
        <v>7</v>
      </c>
    </row>
    <row r="6" spans="1:10" x14ac:dyDescent="0.3">
      <c r="B6" s="3" t="s">
        <v>3</v>
      </c>
      <c r="C6" s="22">
        <v>56</v>
      </c>
      <c r="D6" s="23">
        <f>C6/C$9</f>
        <v>0.45161290322580644</v>
      </c>
      <c r="E6" s="22">
        <v>48</v>
      </c>
      <c r="F6" s="23">
        <f>E6/E$9</f>
        <v>0.46153846153846156</v>
      </c>
      <c r="G6" s="22">
        <v>5</v>
      </c>
      <c r="H6" s="23">
        <f>G6/G$9</f>
        <v>7.0422535211267609E-2</v>
      </c>
      <c r="I6" s="22">
        <v>109</v>
      </c>
      <c r="J6" s="23">
        <f>I6/I$9</f>
        <v>0.36454849498327757</v>
      </c>
    </row>
    <row r="7" spans="1:10" x14ac:dyDescent="0.3">
      <c r="B7" s="3" t="s">
        <v>4</v>
      </c>
      <c r="C7" s="22">
        <v>68</v>
      </c>
      <c r="D7" s="23">
        <f t="shared" ref="D7:F8" si="0">C7/C$9</f>
        <v>0.54838709677419351</v>
      </c>
      <c r="E7" s="22">
        <v>56</v>
      </c>
      <c r="F7" s="23">
        <f t="shared" si="0"/>
        <v>0.53846153846153844</v>
      </c>
      <c r="G7" s="22">
        <v>22</v>
      </c>
      <c r="H7" s="23">
        <f t="shared" ref="H7" si="1">G7/G$9</f>
        <v>0.30985915492957744</v>
      </c>
      <c r="I7" s="22">
        <v>146</v>
      </c>
      <c r="J7" s="23">
        <f t="shared" ref="J7" si="2">I7/I$9</f>
        <v>0.48829431438127091</v>
      </c>
    </row>
    <row r="8" spans="1:10" x14ac:dyDescent="0.3">
      <c r="B8" s="3" t="s">
        <v>11</v>
      </c>
      <c r="C8" s="22">
        <v>0</v>
      </c>
      <c r="D8" s="23">
        <f t="shared" si="0"/>
        <v>0</v>
      </c>
      <c r="E8" s="22">
        <v>0</v>
      </c>
      <c r="F8" s="23">
        <f t="shared" si="0"/>
        <v>0</v>
      </c>
      <c r="G8" s="22">
        <v>44</v>
      </c>
      <c r="H8" s="23">
        <f t="shared" ref="H8" si="3">G8/G$9</f>
        <v>0.61971830985915488</v>
      </c>
      <c r="I8" s="22">
        <v>44</v>
      </c>
      <c r="J8" s="23">
        <f t="shared" ref="J8" si="4">I8/I$9</f>
        <v>0.14715719063545152</v>
      </c>
    </row>
    <row r="9" spans="1:10" x14ac:dyDescent="0.3">
      <c r="B9" s="2" t="s">
        <v>5</v>
      </c>
      <c r="C9" s="19">
        <v>124</v>
      </c>
      <c r="D9" s="20">
        <v>1</v>
      </c>
      <c r="E9" s="19">
        <v>104</v>
      </c>
      <c r="F9" s="20">
        <v>1</v>
      </c>
      <c r="G9" s="19">
        <v>71</v>
      </c>
      <c r="H9" s="20">
        <v>1</v>
      </c>
      <c r="I9" s="19">
        <v>299</v>
      </c>
      <c r="J9" s="20">
        <v>1</v>
      </c>
    </row>
    <row r="11" spans="1:10" x14ac:dyDescent="0.3">
      <c r="A11" s="15"/>
      <c r="B11" s="1" t="s">
        <v>18</v>
      </c>
    </row>
    <row r="12" spans="1:10" x14ac:dyDescent="0.3">
      <c r="B12" s="32" t="s">
        <v>2</v>
      </c>
      <c r="C12" s="33" t="s">
        <v>9</v>
      </c>
      <c r="D12" s="33"/>
      <c r="E12" s="33" t="s">
        <v>10</v>
      </c>
      <c r="F12" s="33"/>
      <c r="G12" s="33" t="s">
        <v>11</v>
      </c>
      <c r="H12" s="33"/>
      <c r="I12" s="33" t="s">
        <v>5</v>
      </c>
      <c r="J12" s="33"/>
    </row>
    <row r="13" spans="1:10" x14ac:dyDescent="0.3">
      <c r="B13" s="32"/>
      <c r="C13" s="18" t="s">
        <v>6</v>
      </c>
      <c r="D13" s="18" t="s">
        <v>7</v>
      </c>
      <c r="E13" s="18" t="s">
        <v>6</v>
      </c>
      <c r="F13" s="18" t="s">
        <v>7</v>
      </c>
      <c r="G13" s="18" t="s">
        <v>6</v>
      </c>
      <c r="H13" s="18" t="s">
        <v>7</v>
      </c>
      <c r="I13" s="18" t="s">
        <v>6</v>
      </c>
      <c r="J13" s="18" t="s">
        <v>7</v>
      </c>
    </row>
    <row r="14" spans="1:10" x14ac:dyDescent="0.3">
      <c r="B14" s="3" t="s">
        <v>19</v>
      </c>
      <c r="C14" s="22">
        <v>46</v>
      </c>
      <c r="D14" s="23">
        <f>C14/C$16</f>
        <v>0.37096774193548387</v>
      </c>
      <c r="E14" s="22">
        <v>29</v>
      </c>
      <c r="F14" s="23">
        <f>E14/E$16</f>
        <v>0.27884615384615385</v>
      </c>
      <c r="G14" s="22">
        <v>20</v>
      </c>
      <c r="H14" s="23">
        <f>G14/G$16</f>
        <v>0.28169014084507044</v>
      </c>
      <c r="I14" s="22">
        <v>95</v>
      </c>
      <c r="J14" s="23">
        <f>I14/I$16</f>
        <v>0.31772575250836121</v>
      </c>
    </row>
    <row r="15" spans="1:10" x14ac:dyDescent="0.3">
      <c r="B15" s="3" t="s">
        <v>20</v>
      </c>
      <c r="C15" s="22">
        <v>78</v>
      </c>
      <c r="D15" s="23">
        <f>C15/C$16</f>
        <v>0.62903225806451613</v>
      </c>
      <c r="E15" s="22">
        <v>75</v>
      </c>
      <c r="F15" s="23">
        <f>E15/E$16</f>
        <v>0.72115384615384615</v>
      </c>
      <c r="G15" s="22">
        <v>51</v>
      </c>
      <c r="H15" s="23">
        <f>G15/G$16</f>
        <v>0.71830985915492962</v>
      </c>
      <c r="I15" s="22">
        <v>204</v>
      </c>
      <c r="J15" s="23">
        <f>I15/I$16</f>
        <v>0.68227424749163879</v>
      </c>
    </row>
    <row r="16" spans="1:10" x14ac:dyDescent="0.3">
      <c r="B16" s="2" t="s">
        <v>5</v>
      </c>
      <c r="C16" s="19">
        <v>124</v>
      </c>
      <c r="D16" s="20">
        <v>1</v>
      </c>
      <c r="E16" s="19">
        <v>104</v>
      </c>
      <c r="F16" s="20">
        <v>1</v>
      </c>
      <c r="G16" s="19">
        <v>71</v>
      </c>
      <c r="H16" s="20">
        <v>1</v>
      </c>
      <c r="I16" s="19">
        <v>299</v>
      </c>
      <c r="J16" s="20">
        <v>1</v>
      </c>
    </row>
    <row r="18" spans="1:10" x14ac:dyDescent="0.3">
      <c r="A18" s="15"/>
      <c r="B18" s="1" t="s">
        <v>12</v>
      </c>
    </row>
    <row r="19" spans="1:10" x14ac:dyDescent="0.3">
      <c r="B19" s="32" t="s">
        <v>2</v>
      </c>
      <c r="C19" s="33" t="s">
        <v>9</v>
      </c>
      <c r="D19" s="33"/>
      <c r="E19" s="33" t="s">
        <v>10</v>
      </c>
      <c r="F19" s="33"/>
      <c r="G19" s="33" t="s">
        <v>11</v>
      </c>
      <c r="H19" s="33"/>
      <c r="I19" s="33" t="s">
        <v>5</v>
      </c>
      <c r="J19" s="33"/>
    </row>
    <row r="20" spans="1:10" x14ac:dyDescent="0.3">
      <c r="B20" s="32"/>
      <c r="C20" s="18" t="s">
        <v>6</v>
      </c>
      <c r="D20" s="18" t="s">
        <v>7</v>
      </c>
      <c r="E20" s="18" t="s">
        <v>6</v>
      </c>
      <c r="F20" s="18" t="s">
        <v>7</v>
      </c>
      <c r="G20" s="18" t="s">
        <v>6</v>
      </c>
      <c r="H20" s="18" t="s">
        <v>7</v>
      </c>
      <c r="I20" s="18" t="s">
        <v>6</v>
      </c>
      <c r="J20" s="18" t="s">
        <v>7</v>
      </c>
    </row>
    <row r="21" spans="1:10" x14ac:dyDescent="0.3">
      <c r="B21" s="3" t="s">
        <v>13</v>
      </c>
      <c r="C21" s="24">
        <v>0</v>
      </c>
      <c r="D21" s="23">
        <f>C21/C$25</f>
        <v>0</v>
      </c>
      <c r="E21" s="24">
        <v>0</v>
      </c>
      <c r="F21" s="23">
        <f>E21/E$25</f>
        <v>0</v>
      </c>
      <c r="G21" s="24">
        <v>0</v>
      </c>
      <c r="H21" s="23">
        <f>G21/G$25</f>
        <v>0</v>
      </c>
      <c r="I21" s="24">
        <v>0</v>
      </c>
      <c r="J21" s="23">
        <f>I21/I$25</f>
        <v>0</v>
      </c>
    </row>
    <row r="22" spans="1:10" x14ac:dyDescent="0.3">
      <c r="B22" s="3" t="s">
        <v>14</v>
      </c>
      <c r="C22" s="22">
        <v>123</v>
      </c>
      <c r="D22" s="23">
        <f t="shared" ref="D22:F24" si="5">C22/C$25</f>
        <v>0.99193548387096775</v>
      </c>
      <c r="E22" s="22">
        <v>99</v>
      </c>
      <c r="F22" s="23">
        <f t="shared" si="5"/>
        <v>0.95192307692307687</v>
      </c>
      <c r="G22" s="22">
        <v>70</v>
      </c>
      <c r="H22" s="23">
        <f t="shared" ref="H22" si="6">G22/G$25</f>
        <v>0.9859154929577465</v>
      </c>
      <c r="I22" s="22">
        <v>292</v>
      </c>
      <c r="J22" s="23">
        <f t="shared" ref="J22" si="7">I22/I$25</f>
        <v>0.97658862876254182</v>
      </c>
    </row>
    <row r="23" spans="1:10" x14ac:dyDescent="0.3">
      <c r="B23" s="3" t="s">
        <v>15</v>
      </c>
      <c r="C23" s="22">
        <v>1</v>
      </c>
      <c r="D23" s="23">
        <f t="shared" si="5"/>
        <v>8.0645161290322578E-3</v>
      </c>
      <c r="E23" s="22">
        <v>5</v>
      </c>
      <c r="F23" s="23">
        <f t="shared" si="5"/>
        <v>4.807692307692308E-2</v>
      </c>
      <c r="G23" s="22">
        <v>1</v>
      </c>
      <c r="H23" s="23">
        <f t="shared" ref="H23" si="8">G23/G$25</f>
        <v>1.4084507042253521E-2</v>
      </c>
      <c r="I23" s="22">
        <v>7</v>
      </c>
      <c r="J23" s="23">
        <f t="shared" ref="J23" si="9">I23/I$25</f>
        <v>2.3411371237458192E-2</v>
      </c>
    </row>
    <row r="24" spans="1:10" x14ac:dyDescent="0.3">
      <c r="B24" s="3" t="s">
        <v>16</v>
      </c>
      <c r="C24" s="25">
        <v>0</v>
      </c>
      <c r="D24" s="23">
        <f t="shared" si="5"/>
        <v>0</v>
      </c>
      <c r="E24" s="25">
        <v>0</v>
      </c>
      <c r="F24" s="23">
        <f t="shared" si="5"/>
        <v>0</v>
      </c>
      <c r="G24" s="25">
        <v>0</v>
      </c>
      <c r="H24" s="23">
        <f t="shared" ref="H24" si="10">G24/G$25</f>
        <v>0</v>
      </c>
      <c r="I24" s="25">
        <v>0</v>
      </c>
      <c r="J24" s="23">
        <f t="shared" ref="J24" si="11">I24/I$25</f>
        <v>0</v>
      </c>
    </row>
    <row r="25" spans="1:10" x14ac:dyDescent="0.3">
      <c r="B25" s="2" t="s">
        <v>5</v>
      </c>
      <c r="C25" s="19">
        <v>124</v>
      </c>
      <c r="D25" s="20">
        <v>1</v>
      </c>
      <c r="E25" s="19">
        <v>104</v>
      </c>
      <c r="F25" s="20">
        <v>1</v>
      </c>
      <c r="G25" s="19">
        <v>71</v>
      </c>
      <c r="H25" s="20">
        <v>1</v>
      </c>
      <c r="I25" s="19">
        <v>299</v>
      </c>
      <c r="J25" s="20">
        <v>1</v>
      </c>
    </row>
    <row r="27" spans="1:10" x14ac:dyDescent="0.3">
      <c r="A27" s="15"/>
      <c r="B27" s="1" t="s">
        <v>17</v>
      </c>
    </row>
    <row r="28" spans="1:10" x14ac:dyDescent="0.3">
      <c r="B28" s="32" t="s">
        <v>2</v>
      </c>
      <c r="C28" s="33" t="s">
        <v>9</v>
      </c>
      <c r="D28" s="33"/>
      <c r="E28" s="33" t="s">
        <v>10</v>
      </c>
      <c r="F28" s="33"/>
      <c r="G28" s="33" t="s">
        <v>11</v>
      </c>
      <c r="H28" s="33"/>
      <c r="I28" s="33" t="s">
        <v>5</v>
      </c>
      <c r="J28" s="33"/>
    </row>
    <row r="29" spans="1:10" x14ac:dyDescent="0.3">
      <c r="B29" s="32"/>
      <c r="C29" s="18" t="s">
        <v>6</v>
      </c>
      <c r="D29" s="18" t="s">
        <v>7</v>
      </c>
      <c r="E29" s="18" t="s">
        <v>6</v>
      </c>
      <c r="F29" s="18" t="s">
        <v>7</v>
      </c>
      <c r="G29" s="18" t="s">
        <v>6</v>
      </c>
      <c r="H29" s="18" t="s">
        <v>7</v>
      </c>
      <c r="I29" s="18" t="s">
        <v>6</v>
      </c>
      <c r="J29" s="18" t="s">
        <v>7</v>
      </c>
    </row>
    <row r="30" spans="1:10" x14ac:dyDescent="0.3">
      <c r="B30" s="3" t="s">
        <v>13</v>
      </c>
      <c r="C30" s="25">
        <v>0</v>
      </c>
      <c r="D30" s="23">
        <f>C30/C$34</f>
        <v>0</v>
      </c>
      <c r="E30" s="25">
        <v>0</v>
      </c>
      <c r="F30" s="23">
        <f>E30/E$34</f>
        <v>0</v>
      </c>
      <c r="G30" s="25">
        <v>0</v>
      </c>
      <c r="H30" s="23">
        <f>G30/G$34</f>
        <v>0</v>
      </c>
      <c r="I30" s="25">
        <v>0</v>
      </c>
      <c r="J30" s="23">
        <f>I30/I$34</f>
        <v>0</v>
      </c>
    </row>
    <row r="31" spans="1:10" x14ac:dyDescent="0.3">
      <c r="B31" s="3" t="s">
        <v>14</v>
      </c>
      <c r="C31" s="22">
        <v>121</v>
      </c>
      <c r="D31" s="23">
        <f t="shared" ref="D31:F33" si="12">C31/C$34</f>
        <v>0.97580645161290325</v>
      </c>
      <c r="E31" s="22">
        <v>98</v>
      </c>
      <c r="F31" s="23">
        <f t="shared" si="12"/>
        <v>0.94230769230769229</v>
      </c>
      <c r="G31" s="22">
        <v>70</v>
      </c>
      <c r="H31" s="23">
        <f t="shared" ref="H31" si="13">G31/G$34</f>
        <v>0.9859154929577465</v>
      </c>
      <c r="I31" s="22">
        <v>289</v>
      </c>
      <c r="J31" s="23">
        <f t="shared" ref="J31" si="14">I31/I$34</f>
        <v>0.96655518394648832</v>
      </c>
    </row>
    <row r="32" spans="1:10" x14ac:dyDescent="0.3">
      <c r="B32" s="3" t="s">
        <v>15</v>
      </c>
      <c r="C32" s="22">
        <v>3</v>
      </c>
      <c r="D32" s="23">
        <f t="shared" si="12"/>
        <v>2.4193548387096774E-2</v>
      </c>
      <c r="E32" s="22">
        <v>6</v>
      </c>
      <c r="F32" s="23">
        <f t="shared" si="12"/>
        <v>5.7692307692307696E-2</v>
      </c>
      <c r="G32" s="22">
        <v>1</v>
      </c>
      <c r="H32" s="23">
        <f t="shared" ref="H32" si="15">G32/G$34</f>
        <v>1.4084507042253521E-2</v>
      </c>
      <c r="I32" s="22">
        <v>10</v>
      </c>
      <c r="J32" s="23">
        <f t="shared" ref="J32" si="16">I32/I$34</f>
        <v>3.3444816053511704E-2</v>
      </c>
    </row>
    <row r="33" spans="1:10" x14ac:dyDescent="0.3">
      <c r="B33" s="3" t="s">
        <v>16</v>
      </c>
      <c r="C33" s="25">
        <v>0</v>
      </c>
      <c r="D33" s="23">
        <f t="shared" si="12"/>
        <v>0</v>
      </c>
      <c r="E33" s="25">
        <v>0</v>
      </c>
      <c r="F33" s="23">
        <f t="shared" si="12"/>
        <v>0</v>
      </c>
      <c r="G33" s="25">
        <v>0</v>
      </c>
      <c r="H33" s="23">
        <f t="shared" ref="H33" si="17">G33/G$34</f>
        <v>0</v>
      </c>
      <c r="I33" s="25">
        <v>0</v>
      </c>
      <c r="J33" s="23">
        <f t="shared" ref="J33" si="18">I33/I$34</f>
        <v>0</v>
      </c>
    </row>
    <row r="34" spans="1:10" x14ac:dyDescent="0.3">
      <c r="B34" s="2" t="s">
        <v>5</v>
      </c>
      <c r="C34" s="19">
        <v>124</v>
      </c>
      <c r="D34" s="20">
        <v>1</v>
      </c>
      <c r="E34" s="19">
        <v>104</v>
      </c>
      <c r="F34" s="20">
        <v>1</v>
      </c>
      <c r="G34" s="19">
        <v>71</v>
      </c>
      <c r="H34" s="20">
        <v>1</v>
      </c>
      <c r="I34" s="19">
        <v>299</v>
      </c>
      <c r="J34" s="20">
        <v>1</v>
      </c>
    </row>
    <row r="36" spans="1:10" x14ac:dyDescent="0.3">
      <c r="A36" s="15"/>
      <c r="B36" s="1" t="s">
        <v>21</v>
      </c>
    </row>
    <row r="37" spans="1:10" x14ac:dyDescent="0.3">
      <c r="B37" s="32" t="s">
        <v>2</v>
      </c>
      <c r="C37" s="33" t="s">
        <v>9</v>
      </c>
      <c r="D37" s="33"/>
      <c r="E37" s="33" t="s">
        <v>10</v>
      </c>
      <c r="F37" s="33"/>
      <c r="G37" s="33" t="s">
        <v>11</v>
      </c>
      <c r="H37" s="33"/>
      <c r="I37" s="33" t="s">
        <v>5</v>
      </c>
      <c r="J37" s="33"/>
    </row>
    <row r="38" spans="1:10" x14ac:dyDescent="0.3">
      <c r="B38" s="32"/>
      <c r="C38" s="18" t="s">
        <v>6</v>
      </c>
      <c r="D38" s="18" t="s">
        <v>7</v>
      </c>
      <c r="E38" s="18" t="s">
        <v>6</v>
      </c>
      <c r="F38" s="18" t="s">
        <v>7</v>
      </c>
      <c r="G38" s="18" t="s">
        <v>6</v>
      </c>
      <c r="H38" s="18" t="s">
        <v>7</v>
      </c>
      <c r="I38" s="18" t="s">
        <v>6</v>
      </c>
      <c r="J38" s="18" t="s">
        <v>7</v>
      </c>
    </row>
    <row r="39" spans="1:10" x14ac:dyDescent="0.3">
      <c r="B39" s="3" t="s">
        <v>22</v>
      </c>
      <c r="C39" s="22">
        <v>75</v>
      </c>
      <c r="D39" s="23">
        <f>C39/C$44</f>
        <v>0.60483870967741937</v>
      </c>
      <c r="E39" s="22">
        <v>63</v>
      </c>
      <c r="F39" s="23">
        <f>E39/E$44</f>
        <v>0.60576923076923073</v>
      </c>
      <c r="G39" s="22">
        <v>32</v>
      </c>
      <c r="H39" s="23">
        <f>G39/G$44</f>
        <v>0.45070422535211269</v>
      </c>
      <c r="I39" s="22">
        <v>170</v>
      </c>
      <c r="J39" s="23">
        <f>I39/I$44</f>
        <v>0.56856187290969895</v>
      </c>
    </row>
    <row r="40" spans="1:10" x14ac:dyDescent="0.3">
      <c r="B40" s="3" t="s">
        <v>23</v>
      </c>
      <c r="C40" s="22">
        <v>1</v>
      </c>
      <c r="D40" s="23">
        <f t="shared" ref="D40:F43" si="19">C40/C$44</f>
        <v>8.0645161290322578E-3</v>
      </c>
      <c r="E40" s="22">
        <v>24</v>
      </c>
      <c r="F40" s="23">
        <f t="shared" si="19"/>
        <v>0.23076923076923078</v>
      </c>
      <c r="G40" s="22">
        <v>6</v>
      </c>
      <c r="H40" s="23">
        <f t="shared" ref="H40" si="20">G40/G$44</f>
        <v>8.4507042253521125E-2</v>
      </c>
      <c r="I40" s="22">
        <v>31</v>
      </c>
      <c r="J40" s="23">
        <f t="shared" ref="J40" si="21">I40/I$44</f>
        <v>0.10367892976588629</v>
      </c>
    </row>
    <row r="41" spans="1:10" x14ac:dyDescent="0.3">
      <c r="B41" s="3" t="s">
        <v>13</v>
      </c>
      <c r="C41" s="22">
        <v>48</v>
      </c>
      <c r="D41" s="23">
        <f t="shared" si="19"/>
        <v>0.38709677419354838</v>
      </c>
      <c r="E41" s="22">
        <v>16</v>
      </c>
      <c r="F41" s="23">
        <f t="shared" si="19"/>
        <v>0.15384615384615385</v>
      </c>
      <c r="G41" s="22">
        <v>33</v>
      </c>
      <c r="H41" s="23">
        <f t="shared" ref="H41" si="22">G41/G$44</f>
        <v>0.46478873239436619</v>
      </c>
      <c r="I41" s="22">
        <v>97</v>
      </c>
      <c r="J41" s="23">
        <f t="shared" ref="J41" si="23">I41/I$44</f>
        <v>0.32441471571906355</v>
      </c>
    </row>
    <row r="42" spans="1:10" x14ac:dyDescent="0.3">
      <c r="B42" s="3" t="s">
        <v>15</v>
      </c>
      <c r="C42" s="25">
        <v>0</v>
      </c>
      <c r="D42" s="23">
        <f t="shared" si="19"/>
        <v>0</v>
      </c>
      <c r="E42" s="25">
        <v>0</v>
      </c>
      <c r="F42" s="23">
        <f t="shared" si="19"/>
        <v>0</v>
      </c>
      <c r="G42" s="25">
        <v>0</v>
      </c>
      <c r="H42" s="23">
        <f t="shared" ref="H42" si="24">G42/G$44</f>
        <v>0</v>
      </c>
      <c r="I42" s="25">
        <v>0</v>
      </c>
      <c r="J42" s="23">
        <f t="shared" ref="J42" si="25">I42/I$44</f>
        <v>0</v>
      </c>
    </row>
    <row r="43" spans="1:10" x14ac:dyDescent="0.3">
      <c r="B43" s="3" t="s">
        <v>16</v>
      </c>
      <c r="C43" s="25">
        <v>0</v>
      </c>
      <c r="D43" s="23">
        <f t="shared" si="19"/>
        <v>0</v>
      </c>
      <c r="E43" s="22">
        <v>1</v>
      </c>
      <c r="F43" s="23">
        <f t="shared" si="19"/>
        <v>9.6153846153846159E-3</v>
      </c>
      <c r="G43" s="25">
        <v>0</v>
      </c>
      <c r="H43" s="23">
        <f t="shared" ref="H43" si="26">G43/G$44</f>
        <v>0</v>
      </c>
      <c r="I43" s="22">
        <v>1</v>
      </c>
      <c r="J43" s="23">
        <f t="shared" ref="J43" si="27">I43/I$44</f>
        <v>3.3444816053511705E-3</v>
      </c>
    </row>
    <row r="44" spans="1:10" x14ac:dyDescent="0.3">
      <c r="B44" s="2" t="s">
        <v>5</v>
      </c>
      <c r="C44" s="19">
        <v>124</v>
      </c>
      <c r="D44" s="20">
        <v>1</v>
      </c>
      <c r="E44" s="19">
        <v>104</v>
      </c>
      <c r="F44" s="20">
        <v>1</v>
      </c>
      <c r="G44" s="19">
        <v>71</v>
      </c>
      <c r="H44" s="20">
        <v>1</v>
      </c>
      <c r="I44" s="19">
        <v>299</v>
      </c>
      <c r="J44" s="20">
        <v>1</v>
      </c>
    </row>
    <row r="46" spans="1:10" x14ac:dyDescent="0.3">
      <c r="A46" s="15"/>
      <c r="B46" s="1" t="s">
        <v>24</v>
      </c>
    </row>
    <row r="47" spans="1:10" x14ac:dyDescent="0.3">
      <c r="B47" s="32" t="s">
        <v>2</v>
      </c>
      <c r="C47" s="33" t="s">
        <v>9</v>
      </c>
      <c r="D47" s="33"/>
      <c r="E47" s="33" t="s">
        <v>10</v>
      </c>
      <c r="F47" s="33"/>
      <c r="G47" s="33" t="s">
        <v>11</v>
      </c>
      <c r="H47" s="33"/>
      <c r="I47" s="33" t="s">
        <v>5</v>
      </c>
      <c r="J47" s="33"/>
    </row>
    <row r="48" spans="1:10" x14ac:dyDescent="0.3">
      <c r="B48" s="32"/>
      <c r="C48" s="18" t="s">
        <v>6</v>
      </c>
      <c r="D48" s="18" t="s">
        <v>7</v>
      </c>
      <c r="E48" s="18" t="s">
        <v>6</v>
      </c>
      <c r="F48" s="18" t="s">
        <v>7</v>
      </c>
      <c r="G48" s="18" t="s">
        <v>6</v>
      </c>
      <c r="H48" s="18" t="s">
        <v>7</v>
      </c>
      <c r="I48" s="18" t="s">
        <v>6</v>
      </c>
      <c r="J48" s="18" t="s">
        <v>7</v>
      </c>
    </row>
    <row r="49" spans="2:10" x14ac:dyDescent="0.3">
      <c r="B49" s="3" t="s">
        <v>25</v>
      </c>
      <c r="C49" s="22">
        <v>64</v>
      </c>
      <c r="D49" s="23">
        <f>C49/75</f>
        <v>0.85333333333333339</v>
      </c>
      <c r="E49" s="22">
        <v>51</v>
      </c>
      <c r="F49" s="23">
        <f>E49/63</f>
        <v>0.80952380952380953</v>
      </c>
      <c r="G49" s="22">
        <v>25</v>
      </c>
      <c r="H49" s="23">
        <f>G49/32</f>
        <v>0.78125</v>
      </c>
      <c r="I49" s="22">
        <v>140</v>
      </c>
      <c r="J49" s="23">
        <f>I49/170</f>
        <v>0.82352941176470584</v>
      </c>
    </row>
    <row r="50" spans="2:10" x14ac:dyDescent="0.3">
      <c r="B50" s="3" t="s">
        <v>26</v>
      </c>
      <c r="C50" s="24">
        <v>0</v>
      </c>
      <c r="D50" s="23">
        <f t="shared" ref="D50:D67" si="28">C50/75</f>
        <v>0</v>
      </c>
      <c r="E50" s="24">
        <v>0</v>
      </c>
      <c r="F50" s="23">
        <f t="shared" ref="F50:F67" si="29">E50/63</f>
        <v>0</v>
      </c>
      <c r="G50" s="24">
        <v>0</v>
      </c>
      <c r="H50" s="23">
        <f t="shared" ref="H50:H67" si="30">G50/32</f>
        <v>0</v>
      </c>
      <c r="I50" s="24">
        <v>0</v>
      </c>
      <c r="J50" s="23">
        <f t="shared" ref="J50:J67" si="31">I50/170</f>
        <v>0</v>
      </c>
    </row>
    <row r="51" spans="2:10" x14ac:dyDescent="0.3">
      <c r="B51" s="3" t="s">
        <v>27</v>
      </c>
      <c r="C51" s="24">
        <v>0</v>
      </c>
      <c r="D51" s="23">
        <f t="shared" si="28"/>
        <v>0</v>
      </c>
      <c r="E51" s="24">
        <v>0</v>
      </c>
      <c r="F51" s="23">
        <f t="shared" si="29"/>
        <v>0</v>
      </c>
      <c r="G51" s="24">
        <v>0</v>
      </c>
      <c r="H51" s="23">
        <f t="shared" si="30"/>
        <v>0</v>
      </c>
      <c r="I51" s="24">
        <v>0</v>
      </c>
      <c r="J51" s="23">
        <f t="shared" si="31"/>
        <v>0</v>
      </c>
    </row>
    <row r="52" spans="2:10" x14ac:dyDescent="0.3">
      <c r="B52" s="3" t="s">
        <v>28</v>
      </c>
      <c r="C52" s="24">
        <v>0</v>
      </c>
      <c r="D52" s="23">
        <f t="shared" si="28"/>
        <v>0</v>
      </c>
      <c r="E52" s="24">
        <v>0</v>
      </c>
      <c r="F52" s="23">
        <f t="shared" si="29"/>
        <v>0</v>
      </c>
      <c r="G52" s="24">
        <v>0</v>
      </c>
      <c r="H52" s="23">
        <f t="shared" si="30"/>
        <v>0</v>
      </c>
      <c r="I52" s="24">
        <v>0</v>
      </c>
      <c r="J52" s="23">
        <f t="shared" si="31"/>
        <v>0</v>
      </c>
    </row>
    <row r="53" spans="2:10" x14ac:dyDescent="0.3">
      <c r="B53" s="3" t="s">
        <v>29</v>
      </c>
      <c r="C53" s="24">
        <v>0</v>
      </c>
      <c r="D53" s="23">
        <f t="shared" si="28"/>
        <v>0</v>
      </c>
      <c r="E53" s="24">
        <v>0</v>
      </c>
      <c r="F53" s="23">
        <f t="shared" si="29"/>
        <v>0</v>
      </c>
      <c r="G53" s="24">
        <v>0</v>
      </c>
      <c r="H53" s="23">
        <f t="shared" si="30"/>
        <v>0</v>
      </c>
      <c r="I53" s="24">
        <v>0</v>
      </c>
      <c r="J53" s="23">
        <f t="shared" si="31"/>
        <v>0</v>
      </c>
    </row>
    <row r="54" spans="2:10" x14ac:dyDescent="0.3">
      <c r="B54" s="3" t="s">
        <v>30</v>
      </c>
      <c r="C54" s="24">
        <v>0</v>
      </c>
      <c r="D54" s="23">
        <f t="shared" si="28"/>
        <v>0</v>
      </c>
      <c r="E54" s="24">
        <v>0</v>
      </c>
      <c r="F54" s="23">
        <f t="shared" si="29"/>
        <v>0</v>
      </c>
      <c r="G54" s="24">
        <v>0</v>
      </c>
      <c r="H54" s="23">
        <f t="shared" si="30"/>
        <v>0</v>
      </c>
      <c r="I54" s="24">
        <v>0</v>
      </c>
      <c r="J54" s="23">
        <f t="shared" si="31"/>
        <v>0</v>
      </c>
    </row>
    <row r="55" spans="2:10" x14ac:dyDescent="0.3">
      <c r="B55" s="3" t="s">
        <v>31</v>
      </c>
      <c r="C55" s="24">
        <v>0</v>
      </c>
      <c r="D55" s="23">
        <f t="shared" si="28"/>
        <v>0</v>
      </c>
      <c r="E55" s="24">
        <v>0</v>
      </c>
      <c r="F55" s="23">
        <f t="shared" si="29"/>
        <v>0</v>
      </c>
      <c r="G55" s="24">
        <v>0</v>
      </c>
      <c r="H55" s="23">
        <f t="shared" si="30"/>
        <v>0</v>
      </c>
      <c r="I55" s="24">
        <v>0</v>
      </c>
      <c r="J55" s="23">
        <f t="shared" si="31"/>
        <v>0</v>
      </c>
    </row>
    <row r="56" spans="2:10" x14ac:dyDescent="0.3">
      <c r="B56" s="3" t="s">
        <v>32</v>
      </c>
      <c r="C56" s="24">
        <v>0</v>
      </c>
      <c r="D56" s="23">
        <f t="shared" si="28"/>
        <v>0</v>
      </c>
      <c r="E56" s="24">
        <v>0</v>
      </c>
      <c r="F56" s="23">
        <f t="shared" si="29"/>
        <v>0</v>
      </c>
      <c r="G56" s="24">
        <v>0</v>
      </c>
      <c r="H56" s="23">
        <f t="shared" si="30"/>
        <v>0</v>
      </c>
      <c r="I56" s="24">
        <v>0</v>
      </c>
      <c r="J56" s="23">
        <f t="shared" si="31"/>
        <v>0</v>
      </c>
    </row>
    <row r="57" spans="2:10" ht="28.8" x14ac:dyDescent="0.3">
      <c r="B57" s="6" t="s">
        <v>33</v>
      </c>
      <c r="C57" s="24">
        <v>0</v>
      </c>
      <c r="D57" s="23">
        <f t="shared" si="28"/>
        <v>0</v>
      </c>
      <c r="E57" s="24">
        <v>0</v>
      </c>
      <c r="F57" s="23">
        <f t="shared" si="29"/>
        <v>0</v>
      </c>
      <c r="G57" s="24">
        <v>0</v>
      </c>
      <c r="H57" s="23">
        <f t="shared" si="30"/>
        <v>0</v>
      </c>
      <c r="I57" s="24">
        <v>0</v>
      </c>
      <c r="J57" s="23">
        <f t="shared" si="31"/>
        <v>0</v>
      </c>
    </row>
    <row r="58" spans="2:10" ht="28.8" x14ac:dyDescent="0.3">
      <c r="B58" s="6" t="s">
        <v>34</v>
      </c>
      <c r="C58" s="24">
        <v>0</v>
      </c>
      <c r="D58" s="23">
        <f t="shared" si="28"/>
        <v>0</v>
      </c>
      <c r="E58" s="24">
        <v>0</v>
      </c>
      <c r="F58" s="23">
        <f t="shared" si="29"/>
        <v>0</v>
      </c>
      <c r="G58" s="24">
        <v>0</v>
      </c>
      <c r="H58" s="23">
        <f t="shared" si="30"/>
        <v>0</v>
      </c>
      <c r="I58" s="24">
        <v>0</v>
      </c>
      <c r="J58" s="23">
        <f t="shared" si="31"/>
        <v>0</v>
      </c>
    </row>
    <row r="59" spans="2:10" x14ac:dyDescent="0.3">
      <c r="B59" s="6" t="s">
        <v>35</v>
      </c>
      <c r="C59" s="24">
        <v>0</v>
      </c>
      <c r="D59" s="23">
        <f t="shared" si="28"/>
        <v>0</v>
      </c>
      <c r="E59" s="24">
        <v>0</v>
      </c>
      <c r="F59" s="23">
        <f t="shared" si="29"/>
        <v>0</v>
      </c>
      <c r="G59" s="24">
        <v>0</v>
      </c>
      <c r="H59" s="23">
        <f t="shared" si="30"/>
        <v>0</v>
      </c>
      <c r="I59" s="24">
        <v>0</v>
      </c>
      <c r="J59" s="23">
        <f t="shared" si="31"/>
        <v>0</v>
      </c>
    </row>
    <row r="60" spans="2:10" ht="28.8" x14ac:dyDescent="0.3">
      <c r="B60" s="6" t="s">
        <v>36</v>
      </c>
      <c r="C60" s="24">
        <v>0</v>
      </c>
      <c r="D60" s="23">
        <f t="shared" si="28"/>
        <v>0</v>
      </c>
      <c r="E60" s="24">
        <v>0</v>
      </c>
      <c r="F60" s="23">
        <f t="shared" si="29"/>
        <v>0</v>
      </c>
      <c r="G60" s="24">
        <v>0</v>
      </c>
      <c r="H60" s="23">
        <f t="shared" si="30"/>
        <v>0</v>
      </c>
      <c r="I60" s="24">
        <v>0</v>
      </c>
      <c r="J60" s="23">
        <f t="shared" si="31"/>
        <v>0</v>
      </c>
    </row>
    <row r="61" spans="2:10" x14ac:dyDescent="0.3">
      <c r="B61" s="3" t="s">
        <v>37</v>
      </c>
      <c r="C61" s="22">
        <v>11</v>
      </c>
      <c r="D61" s="23">
        <f t="shared" si="28"/>
        <v>0.14666666666666667</v>
      </c>
      <c r="E61" s="22">
        <v>12</v>
      </c>
      <c r="F61" s="23">
        <f t="shared" si="29"/>
        <v>0.19047619047619047</v>
      </c>
      <c r="G61" s="22">
        <v>7</v>
      </c>
      <c r="H61" s="23">
        <f t="shared" si="30"/>
        <v>0.21875</v>
      </c>
      <c r="I61" s="22">
        <v>30</v>
      </c>
      <c r="J61" s="23">
        <f t="shared" si="31"/>
        <v>0.17647058823529413</v>
      </c>
    </row>
    <row r="62" spans="2:10" ht="43.2" x14ac:dyDescent="0.3">
      <c r="B62" s="6" t="s">
        <v>38</v>
      </c>
      <c r="C62" s="24">
        <v>0</v>
      </c>
      <c r="D62" s="23">
        <f t="shared" si="28"/>
        <v>0</v>
      </c>
      <c r="E62" s="24">
        <v>0</v>
      </c>
      <c r="F62" s="23">
        <f t="shared" si="29"/>
        <v>0</v>
      </c>
      <c r="G62" s="24">
        <v>0</v>
      </c>
      <c r="H62" s="23">
        <f t="shared" si="30"/>
        <v>0</v>
      </c>
      <c r="I62" s="24">
        <v>0</v>
      </c>
      <c r="J62" s="23">
        <f t="shared" si="31"/>
        <v>0</v>
      </c>
    </row>
    <row r="63" spans="2:10" ht="28.8" x14ac:dyDescent="0.3">
      <c r="B63" s="6" t="s">
        <v>39</v>
      </c>
      <c r="C63" s="24">
        <v>0</v>
      </c>
      <c r="D63" s="23">
        <f t="shared" si="28"/>
        <v>0</v>
      </c>
      <c r="E63" s="24">
        <v>0</v>
      </c>
      <c r="F63" s="23">
        <f t="shared" si="29"/>
        <v>0</v>
      </c>
      <c r="G63" s="24">
        <v>0</v>
      </c>
      <c r="H63" s="23">
        <f t="shared" si="30"/>
        <v>0</v>
      </c>
      <c r="I63" s="24">
        <v>0</v>
      </c>
      <c r="J63" s="23">
        <f t="shared" si="31"/>
        <v>0</v>
      </c>
    </row>
    <row r="64" spans="2:10" ht="28.8" x14ac:dyDescent="0.3">
      <c r="B64" s="6" t="s">
        <v>40</v>
      </c>
      <c r="C64" s="24">
        <v>0</v>
      </c>
      <c r="D64" s="23">
        <f t="shared" si="28"/>
        <v>0</v>
      </c>
      <c r="E64" s="24">
        <v>0</v>
      </c>
      <c r="F64" s="23">
        <f t="shared" si="29"/>
        <v>0</v>
      </c>
      <c r="G64" s="24">
        <v>0</v>
      </c>
      <c r="H64" s="23">
        <f t="shared" si="30"/>
        <v>0</v>
      </c>
      <c r="I64" s="24">
        <v>0</v>
      </c>
      <c r="J64" s="23">
        <f t="shared" si="31"/>
        <v>0</v>
      </c>
    </row>
    <row r="65" spans="1:10" x14ac:dyDescent="0.3">
      <c r="B65" s="3" t="s">
        <v>41</v>
      </c>
      <c r="C65" s="24">
        <v>0</v>
      </c>
      <c r="D65" s="23">
        <f t="shared" si="28"/>
        <v>0</v>
      </c>
      <c r="E65" s="24">
        <v>0</v>
      </c>
      <c r="F65" s="23">
        <f t="shared" si="29"/>
        <v>0</v>
      </c>
      <c r="G65" s="24">
        <v>0</v>
      </c>
      <c r="H65" s="23">
        <f t="shared" si="30"/>
        <v>0</v>
      </c>
      <c r="I65" s="24">
        <v>0</v>
      </c>
      <c r="J65" s="23">
        <f t="shared" si="31"/>
        <v>0</v>
      </c>
    </row>
    <row r="66" spans="1:10" x14ac:dyDescent="0.3">
      <c r="B66" s="3" t="s">
        <v>16</v>
      </c>
      <c r="C66" s="24">
        <v>0</v>
      </c>
      <c r="D66" s="23">
        <f t="shared" si="28"/>
        <v>0</v>
      </c>
      <c r="E66" s="24">
        <v>0</v>
      </c>
      <c r="F66" s="23">
        <f t="shared" si="29"/>
        <v>0</v>
      </c>
      <c r="G66" s="24">
        <v>0</v>
      </c>
      <c r="H66" s="23">
        <f t="shared" si="30"/>
        <v>0</v>
      </c>
      <c r="I66" s="24">
        <v>0</v>
      </c>
      <c r="J66" s="23">
        <f t="shared" si="31"/>
        <v>0</v>
      </c>
    </row>
    <row r="67" spans="1:10" x14ac:dyDescent="0.3">
      <c r="B67" s="3" t="s">
        <v>42</v>
      </c>
      <c r="C67" s="24">
        <v>0</v>
      </c>
      <c r="D67" s="23">
        <f t="shared" si="28"/>
        <v>0</v>
      </c>
      <c r="E67" s="24">
        <v>0</v>
      </c>
      <c r="F67" s="23">
        <f t="shared" si="29"/>
        <v>0</v>
      </c>
      <c r="G67" s="24">
        <v>0</v>
      </c>
      <c r="H67" s="23">
        <f t="shared" si="30"/>
        <v>0</v>
      </c>
      <c r="I67" s="24">
        <v>0</v>
      </c>
      <c r="J67" s="23">
        <f t="shared" si="31"/>
        <v>0</v>
      </c>
    </row>
    <row r="68" spans="1:10" ht="28.8" x14ac:dyDescent="0.3">
      <c r="B68" s="7" t="s">
        <v>67</v>
      </c>
      <c r="D68" s="11"/>
      <c r="F68" s="11"/>
      <c r="H68" s="11"/>
      <c r="J68" s="11"/>
    </row>
    <row r="70" spans="1:10" x14ac:dyDescent="0.3">
      <c r="A70" s="15"/>
      <c r="B70" s="1" t="s">
        <v>43</v>
      </c>
    </row>
    <row r="71" spans="1:10" x14ac:dyDescent="0.3">
      <c r="B71" s="32" t="s">
        <v>2</v>
      </c>
      <c r="C71" s="33" t="s">
        <v>9</v>
      </c>
      <c r="D71" s="33"/>
      <c r="E71" s="33" t="s">
        <v>10</v>
      </c>
      <c r="F71" s="33"/>
      <c r="G71" s="33" t="s">
        <v>11</v>
      </c>
      <c r="H71" s="33"/>
      <c r="I71" s="33" t="s">
        <v>5</v>
      </c>
      <c r="J71" s="33"/>
    </row>
    <row r="72" spans="1:10" x14ac:dyDescent="0.3">
      <c r="B72" s="32"/>
      <c r="C72" s="18" t="s">
        <v>6</v>
      </c>
      <c r="D72" s="18" t="s">
        <v>7</v>
      </c>
      <c r="E72" s="18" t="s">
        <v>6</v>
      </c>
      <c r="F72" s="18" t="s">
        <v>7</v>
      </c>
      <c r="G72" s="18" t="s">
        <v>6</v>
      </c>
      <c r="H72" s="18" t="s">
        <v>7</v>
      </c>
      <c r="I72" s="18" t="s">
        <v>6</v>
      </c>
      <c r="J72" s="18" t="s">
        <v>7</v>
      </c>
    </row>
    <row r="73" spans="1:10" x14ac:dyDescent="0.3">
      <c r="B73" s="8" t="s">
        <v>44</v>
      </c>
      <c r="C73" s="22">
        <v>0</v>
      </c>
      <c r="D73" s="23">
        <f>C73/48</f>
        <v>0</v>
      </c>
      <c r="E73" s="22">
        <v>0</v>
      </c>
      <c r="F73" s="23">
        <f>E73/16</f>
        <v>0</v>
      </c>
      <c r="G73" s="22">
        <v>0</v>
      </c>
      <c r="H73" s="23">
        <f>G73/33</f>
        <v>0</v>
      </c>
      <c r="I73" s="22">
        <v>0</v>
      </c>
      <c r="J73" s="23">
        <f>I73/97</f>
        <v>0</v>
      </c>
    </row>
    <row r="74" spans="1:10" x14ac:dyDescent="0.3">
      <c r="B74" s="8" t="s">
        <v>45</v>
      </c>
      <c r="C74" s="22">
        <v>5</v>
      </c>
      <c r="D74" s="23">
        <f t="shared" ref="D74:D93" si="32">C74/48</f>
        <v>0.10416666666666667</v>
      </c>
      <c r="E74" s="22">
        <v>5</v>
      </c>
      <c r="F74" s="23">
        <f t="shared" ref="F74:F96" si="33">E74/16</f>
        <v>0.3125</v>
      </c>
      <c r="G74" s="22">
        <v>6</v>
      </c>
      <c r="H74" s="23">
        <f t="shared" ref="H74:H96" si="34">G74/33</f>
        <v>0.18181818181818182</v>
      </c>
      <c r="I74" s="22">
        <v>16</v>
      </c>
      <c r="J74" s="23">
        <f t="shared" ref="J74:J96" si="35">I74/97</f>
        <v>0.16494845360824742</v>
      </c>
    </row>
    <row r="75" spans="1:10" x14ac:dyDescent="0.3">
      <c r="B75" s="9" t="s">
        <v>46</v>
      </c>
      <c r="C75" s="22">
        <v>0</v>
      </c>
      <c r="D75" s="23">
        <f t="shared" si="32"/>
        <v>0</v>
      </c>
      <c r="E75" s="22">
        <v>0</v>
      </c>
      <c r="F75" s="23">
        <f t="shared" si="33"/>
        <v>0</v>
      </c>
      <c r="G75" s="22">
        <v>0</v>
      </c>
      <c r="H75" s="23">
        <f t="shared" si="34"/>
        <v>0</v>
      </c>
      <c r="I75" s="22">
        <v>0</v>
      </c>
      <c r="J75" s="23">
        <f t="shared" si="35"/>
        <v>0</v>
      </c>
    </row>
    <row r="76" spans="1:10" x14ac:dyDescent="0.3">
      <c r="B76" s="9" t="s">
        <v>47</v>
      </c>
      <c r="C76" s="22">
        <v>0</v>
      </c>
      <c r="D76" s="23">
        <f t="shared" si="32"/>
        <v>0</v>
      </c>
      <c r="E76" s="22">
        <v>0</v>
      </c>
      <c r="F76" s="23">
        <f t="shared" si="33"/>
        <v>0</v>
      </c>
      <c r="G76" s="22">
        <v>0</v>
      </c>
      <c r="H76" s="23">
        <f t="shared" si="34"/>
        <v>0</v>
      </c>
      <c r="I76" s="22">
        <v>0</v>
      </c>
      <c r="J76" s="23">
        <f t="shared" si="35"/>
        <v>0</v>
      </c>
    </row>
    <row r="77" spans="1:10" x14ac:dyDescent="0.3">
      <c r="B77" s="9" t="s">
        <v>48</v>
      </c>
      <c r="C77" s="22">
        <v>16</v>
      </c>
      <c r="D77" s="23">
        <f t="shared" si="32"/>
        <v>0.33333333333333331</v>
      </c>
      <c r="E77" s="22">
        <v>7</v>
      </c>
      <c r="F77" s="23">
        <f t="shared" si="33"/>
        <v>0.4375</v>
      </c>
      <c r="G77" s="22">
        <v>13</v>
      </c>
      <c r="H77" s="23">
        <f t="shared" si="34"/>
        <v>0.39393939393939392</v>
      </c>
      <c r="I77" s="22">
        <v>36</v>
      </c>
      <c r="J77" s="23">
        <f t="shared" si="35"/>
        <v>0.37113402061855671</v>
      </c>
    </row>
    <row r="78" spans="1:10" x14ac:dyDescent="0.3">
      <c r="B78" s="9" t="s">
        <v>49</v>
      </c>
      <c r="C78" s="22">
        <v>18</v>
      </c>
      <c r="D78" s="23">
        <f t="shared" si="32"/>
        <v>0.375</v>
      </c>
      <c r="E78" s="22">
        <v>5</v>
      </c>
      <c r="F78" s="23">
        <f t="shared" si="33"/>
        <v>0.3125</v>
      </c>
      <c r="G78" s="22">
        <v>11</v>
      </c>
      <c r="H78" s="23">
        <f t="shared" si="34"/>
        <v>0.33333333333333331</v>
      </c>
      <c r="I78" s="22">
        <v>34</v>
      </c>
      <c r="J78" s="23">
        <f t="shared" si="35"/>
        <v>0.35051546391752575</v>
      </c>
    </row>
    <row r="79" spans="1:10" x14ac:dyDescent="0.3">
      <c r="B79" s="8" t="s">
        <v>50</v>
      </c>
      <c r="C79" s="22">
        <v>0</v>
      </c>
      <c r="D79" s="23">
        <f t="shared" si="32"/>
        <v>0</v>
      </c>
      <c r="E79" s="22">
        <v>0</v>
      </c>
      <c r="F79" s="23">
        <f t="shared" si="33"/>
        <v>0</v>
      </c>
      <c r="G79" s="22">
        <v>0</v>
      </c>
      <c r="H79" s="23">
        <f t="shared" si="34"/>
        <v>0</v>
      </c>
      <c r="I79" s="22">
        <v>0</v>
      </c>
      <c r="J79" s="23">
        <f t="shared" si="35"/>
        <v>0</v>
      </c>
    </row>
    <row r="80" spans="1:10" x14ac:dyDescent="0.3">
      <c r="B80" s="8" t="s">
        <v>51</v>
      </c>
      <c r="C80" s="22">
        <v>0</v>
      </c>
      <c r="D80" s="23">
        <f t="shared" si="32"/>
        <v>0</v>
      </c>
      <c r="E80" s="22">
        <v>0</v>
      </c>
      <c r="F80" s="23">
        <f t="shared" si="33"/>
        <v>0</v>
      </c>
      <c r="G80" s="22">
        <v>0</v>
      </c>
      <c r="H80" s="23">
        <f t="shared" si="34"/>
        <v>0</v>
      </c>
      <c r="I80" s="22">
        <v>0</v>
      </c>
      <c r="J80" s="23">
        <f t="shared" si="35"/>
        <v>0</v>
      </c>
    </row>
    <row r="81" spans="2:10" x14ac:dyDescent="0.3">
      <c r="B81" s="8" t="s">
        <v>52</v>
      </c>
      <c r="C81" s="22">
        <v>0</v>
      </c>
      <c r="D81" s="23">
        <f t="shared" si="32"/>
        <v>0</v>
      </c>
      <c r="E81" s="22">
        <v>0</v>
      </c>
      <c r="F81" s="23">
        <f t="shared" si="33"/>
        <v>0</v>
      </c>
      <c r="G81" s="22">
        <v>0</v>
      </c>
      <c r="H81" s="23">
        <f t="shared" si="34"/>
        <v>0</v>
      </c>
      <c r="I81" s="22">
        <v>0</v>
      </c>
      <c r="J81" s="23">
        <f t="shared" si="35"/>
        <v>0</v>
      </c>
    </row>
    <row r="82" spans="2:10" x14ac:dyDescent="0.3">
      <c r="B82" s="8" t="s">
        <v>31</v>
      </c>
      <c r="C82" s="22">
        <v>0</v>
      </c>
      <c r="D82" s="23">
        <f t="shared" si="32"/>
        <v>0</v>
      </c>
      <c r="E82" s="22">
        <v>0</v>
      </c>
      <c r="F82" s="23">
        <f t="shared" si="33"/>
        <v>0</v>
      </c>
      <c r="G82" s="22">
        <v>0</v>
      </c>
      <c r="H82" s="23">
        <f t="shared" si="34"/>
        <v>0</v>
      </c>
      <c r="I82" s="22">
        <v>0</v>
      </c>
      <c r="J82" s="23">
        <f t="shared" si="35"/>
        <v>0</v>
      </c>
    </row>
    <row r="83" spans="2:10" ht="28.8" x14ac:dyDescent="0.3">
      <c r="B83" s="9" t="s">
        <v>53</v>
      </c>
      <c r="C83" s="22">
        <v>0</v>
      </c>
      <c r="D83" s="23">
        <f t="shared" si="32"/>
        <v>0</v>
      </c>
      <c r="E83" s="22">
        <v>0</v>
      </c>
      <c r="F83" s="23">
        <f t="shared" si="33"/>
        <v>0</v>
      </c>
      <c r="G83" s="22">
        <v>0</v>
      </c>
      <c r="H83" s="23">
        <f t="shared" si="34"/>
        <v>0</v>
      </c>
      <c r="I83" s="22">
        <v>0</v>
      </c>
      <c r="J83" s="23">
        <f t="shared" si="35"/>
        <v>0</v>
      </c>
    </row>
    <row r="84" spans="2:10" x14ac:dyDescent="0.3">
      <c r="B84" s="8" t="s">
        <v>54</v>
      </c>
      <c r="C84" s="22">
        <v>0</v>
      </c>
      <c r="D84" s="23">
        <f t="shared" si="32"/>
        <v>0</v>
      </c>
      <c r="E84" s="22">
        <v>0</v>
      </c>
      <c r="F84" s="23">
        <f t="shared" si="33"/>
        <v>0</v>
      </c>
      <c r="G84" s="22">
        <v>0</v>
      </c>
      <c r="H84" s="23">
        <f t="shared" si="34"/>
        <v>0</v>
      </c>
      <c r="I84" s="22">
        <v>0</v>
      </c>
      <c r="J84" s="23">
        <f t="shared" si="35"/>
        <v>0</v>
      </c>
    </row>
    <row r="85" spans="2:10" x14ac:dyDescent="0.3">
      <c r="B85" s="8" t="s">
        <v>55</v>
      </c>
      <c r="C85" s="22">
        <v>0</v>
      </c>
      <c r="D85" s="23">
        <f t="shared" si="32"/>
        <v>0</v>
      </c>
      <c r="E85" s="22">
        <v>1</v>
      </c>
      <c r="F85" s="23">
        <f t="shared" si="33"/>
        <v>6.25E-2</v>
      </c>
      <c r="G85" s="22">
        <v>0</v>
      </c>
      <c r="H85" s="23">
        <f t="shared" si="34"/>
        <v>0</v>
      </c>
      <c r="I85" s="22">
        <v>1</v>
      </c>
      <c r="J85" s="23">
        <f t="shared" si="35"/>
        <v>1.0309278350515464E-2</v>
      </c>
    </row>
    <row r="86" spans="2:10" ht="28.8" x14ac:dyDescent="0.3">
      <c r="B86" s="9" t="s">
        <v>56</v>
      </c>
      <c r="C86" s="22">
        <v>4</v>
      </c>
      <c r="D86" s="23">
        <f t="shared" si="32"/>
        <v>8.3333333333333329E-2</v>
      </c>
      <c r="E86" s="22">
        <v>0</v>
      </c>
      <c r="F86" s="23">
        <f t="shared" si="33"/>
        <v>0</v>
      </c>
      <c r="G86" s="22">
        <v>4</v>
      </c>
      <c r="H86" s="23">
        <f t="shared" si="34"/>
        <v>0.12121212121212122</v>
      </c>
      <c r="I86" s="22">
        <v>8</v>
      </c>
      <c r="J86" s="23">
        <f t="shared" si="35"/>
        <v>8.247422680412371E-2</v>
      </c>
    </row>
    <row r="87" spans="2:10" x14ac:dyDescent="0.3">
      <c r="B87" s="9" t="s">
        <v>35</v>
      </c>
      <c r="C87" s="22">
        <v>3</v>
      </c>
      <c r="D87" s="23">
        <f t="shared" si="32"/>
        <v>6.25E-2</v>
      </c>
      <c r="E87" s="22">
        <v>0</v>
      </c>
      <c r="F87" s="23">
        <f t="shared" si="33"/>
        <v>0</v>
      </c>
      <c r="G87" s="22">
        <v>0</v>
      </c>
      <c r="H87" s="23">
        <f t="shared" si="34"/>
        <v>0</v>
      </c>
      <c r="I87" s="22">
        <v>3</v>
      </c>
      <c r="J87" s="23">
        <f t="shared" si="35"/>
        <v>3.0927835051546393E-2</v>
      </c>
    </row>
    <row r="88" spans="2:10" ht="28.8" x14ac:dyDescent="0.3">
      <c r="B88" s="9" t="s">
        <v>36</v>
      </c>
      <c r="C88" s="22">
        <v>1</v>
      </c>
      <c r="D88" s="23">
        <f t="shared" si="32"/>
        <v>2.0833333333333332E-2</v>
      </c>
      <c r="E88" s="22">
        <v>0</v>
      </c>
      <c r="F88" s="23">
        <f t="shared" si="33"/>
        <v>0</v>
      </c>
      <c r="G88" s="22">
        <v>0</v>
      </c>
      <c r="H88" s="23">
        <f t="shared" si="34"/>
        <v>0</v>
      </c>
      <c r="I88" s="22">
        <v>1</v>
      </c>
      <c r="J88" s="23">
        <f t="shared" si="35"/>
        <v>1.0309278350515464E-2</v>
      </c>
    </row>
    <row r="89" spans="2:10" x14ac:dyDescent="0.3">
      <c r="B89" s="9" t="s">
        <v>57</v>
      </c>
      <c r="C89" s="22">
        <v>1</v>
      </c>
      <c r="D89" s="23">
        <f t="shared" si="32"/>
        <v>2.0833333333333332E-2</v>
      </c>
      <c r="E89" s="22">
        <v>0</v>
      </c>
      <c r="F89" s="23">
        <f t="shared" si="33"/>
        <v>0</v>
      </c>
      <c r="G89" s="22">
        <v>2</v>
      </c>
      <c r="H89" s="23">
        <f t="shared" si="34"/>
        <v>6.0606060606060608E-2</v>
      </c>
      <c r="I89" s="22">
        <v>3</v>
      </c>
      <c r="J89" s="23">
        <f t="shared" si="35"/>
        <v>3.0927835051546393E-2</v>
      </c>
    </row>
    <row r="90" spans="2:10" ht="43.2" x14ac:dyDescent="0.3">
      <c r="B90" s="9" t="s">
        <v>58</v>
      </c>
      <c r="C90" s="22">
        <v>0</v>
      </c>
      <c r="D90" s="23">
        <f t="shared" si="32"/>
        <v>0</v>
      </c>
      <c r="E90" s="22">
        <v>0</v>
      </c>
      <c r="F90" s="23">
        <f t="shared" si="33"/>
        <v>0</v>
      </c>
      <c r="G90" s="22">
        <v>0</v>
      </c>
      <c r="H90" s="23">
        <f t="shared" si="34"/>
        <v>0</v>
      </c>
      <c r="I90" s="22">
        <v>0</v>
      </c>
      <c r="J90" s="23">
        <f t="shared" si="35"/>
        <v>0</v>
      </c>
    </row>
    <row r="91" spans="2:10" ht="28.8" x14ac:dyDescent="0.3">
      <c r="B91" s="9" t="s">
        <v>59</v>
      </c>
      <c r="C91" s="22">
        <v>0</v>
      </c>
      <c r="D91" s="23">
        <f t="shared" si="32"/>
        <v>0</v>
      </c>
      <c r="E91" s="22">
        <v>0</v>
      </c>
      <c r="F91" s="23">
        <f t="shared" si="33"/>
        <v>0</v>
      </c>
      <c r="G91" s="22">
        <v>0</v>
      </c>
      <c r="H91" s="23">
        <f t="shared" si="34"/>
        <v>0</v>
      </c>
      <c r="I91" s="22">
        <v>0</v>
      </c>
      <c r="J91" s="23">
        <f t="shared" si="35"/>
        <v>0</v>
      </c>
    </row>
    <row r="92" spans="2:10" ht="28.8" x14ac:dyDescent="0.3">
      <c r="B92" s="9" t="s">
        <v>60</v>
      </c>
      <c r="C92" s="22">
        <v>0</v>
      </c>
      <c r="D92" s="23">
        <f t="shared" si="32"/>
        <v>0</v>
      </c>
      <c r="E92" s="22">
        <v>0</v>
      </c>
      <c r="F92" s="23">
        <f t="shared" si="33"/>
        <v>0</v>
      </c>
      <c r="G92" s="22">
        <v>0</v>
      </c>
      <c r="H92" s="23">
        <f t="shared" si="34"/>
        <v>0</v>
      </c>
      <c r="I92" s="22">
        <v>0</v>
      </c>
      <c r="J92" s="23">
        <f t="shared" si="35"/>
        <v>0</v>
      </c>
    </row>
    <row r="93" spans="2:10" x14ac:dyDescent="0.3">
      <c r="B93" s="9" t="s">
        <v>62</v>
      </c>
      <c r="C93" s="22">
        <v>2</v>
      </c>
      <c r="D93" s="23">
        <f t="shared" si="32"/>
        <v>4.1666666666666664E-2</v>
      </c>
      <c r="E93" s="24"/>
      <c r="F93" s="23">
        <f t="shared" si="33"/>
        <v>0</v>
      </c>
      <c r="G93" s="22">
        <v>2</v>
      </c>
      <c r="H93" s="23">
        <f t="shared" si="34"/>
        <v>6.0606060606060608E-2</v>
      </c>
      <c r="I93" s="22">
        <v>4</v>
      </c>
      <c r="J93" s="23">
        <f t="shared" si="35"/>
        <v>4.1237113402061855E-2</v>
      </c>
    </row>
    <row r="94" spans="2:10" x14ac:dyDescent="0.3">
      <c r="B94" s="9" t="s">
        <v>61</v>
      </c>
      <c r="C94" s="22">
        <v>0</v>
      </c>
      <c r="D94" s="22">
        <v>1</v>
      </c>
      <c r="E94" s="24"/>
      <c r="F94" s="23">
        <f t="shared" si="33"/>
        <v>0</v>
      </c>
      <c r="G94" s="22">
        <v>0</v>
      </c>
      <c r="H94" s="23">
        <f t="shared" si="34"/>
        <v>0</v>
      </c>
      <c r="I94" s="22">
        <v>1</v>
      </c>
      <c r="J94" s="23">
        <f t="shared" si="35"/>
        <v>1.0309278350515464E-2</v>
      </c>
    </row>
    <row r="95" spans="2:10" x14ac:dyDescent="0.3">
      <c r="B95" s="8" t="s">
        <v>16</v>
      </c>
      <c r="C95" s="22">
        <v>1</v>
      </c>
      <c r="D95" s="22">
        <v>0</v>
      </c>
      <c r="E95" s="24"/>
      <c r="F95" s="23">
        <f t="shared" si="33"/>
        <v>0</v>
      </c>
      <c r="G95" s="22">
        <v>0</v>
      </c>
      <c r="H95" s="23">
        <f t="shared" si="34"/>
        <v>0</v>
      </c>
      <c r="I95" s="22">
        <v>1</v>
      </c>
      <c r="J95" s="23">
        <f t="shared" si="35"/>
        <v>1.0309278350515464E-2</v>
      </c>
    </row>
    <row r="96" spans="2:10" x14ac:dyDescent="0.3">
      <c r="B96" s="9" t="s">
        <v>42</v>
      </c>
      <c r="C96" s="22">
        <v>1</v>
      </c>
      <c r="D96" s="22">
        <v>2</v>
      </c>
      <c r="E96" s="24"/>
      <c r="F96" s="23">
        <f t="shared" si="33"/>
        <v>0</v>
      </c>
      <c r="G96" s="22">
        <v>0</v>
      </c>
      <c r="H96" s="23">
        <f t="shared" si="34"/>
        <v>0</v>
      </c>
      <c r="I96" s="25">
        <v>3</v>
      </c>
      <c r="J96" s="23">
        <f t="shared" si="35"/>
        <v>3.0927835051546393E-2</v>
      </c>
    </row>
    <row r="97" spans="2:10" x14ac:dyDescent="0.3">
      <c r="B97" s="10" t="s">
        <v>68</v>
      </c>
      <c r="F97" s="11"/>
      <c r="H97" s="11"/>
      <c r="J97" s="11"/>
    </row>
  </sheetData>
  <mergeCells count="35">
    <mergeCell ref="B12:B13"/>
    <mergeCell ref="C12:D12"/>
    <mergeCell ref="E12:F12"/>
    <mergeCell ref="G12:H12"/>
    <mergeCell ref="I12:J12"/>
    <mergeCell ref="B4:B5"/>
    <mergeCell ref="C4:D4"/>
    <mergeCell ref="E4:F4"/>
    <mergeCell ref="G4:H4"/>
    <mergeCell ref="I4:J4"/>
    <mergeCell ref="B28:B29"/>
    <mergeCell ref="C28:D28"/>
    <mergeCell ref="E28:F28"/>
    <mergeCell ref="G28:H28"/>
    <mergeCell ref="I28:J28"/>
    <mergeCell ref="B19:B20"/>
    <mergeCell ref="C19:D19"/>
    <mergeCell ref="E19:F19"/>
    <mergeCell ref="G19:H19"/>
    <mergeCell ref="I19:J19"/>
    <mergeCell ref="B47:B48"/>
    <mergeCell ref="C47:D47"/>
    <mergeCell ref="E47:F47"/>
    <mergeCell ref="G47:H47"/>
    <mergeCell ref="I47:J47"/>
    <mergeCell ref="B37:B38"/>
    <mergeCell ref="C37:D37"/>
    <mergeCell ref="E37:F37"/>
    <mergeCell ref="G37:H37"/>
    <mergeCell ref="I37:J37"/>
    <mergeCell ref="B71:B72"/>
    <mergeCell ref="C71:D71"/>
    <mergeCell ref="E71:F71"/>
    <mergeCell ref="G71:H71"/>
    <mergeCell ref="I71:J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7"/>
  <sheetViews>
    <sheetView topLeftCell="A91" workbookViewId="0">
      <selection sqref="A1:A1048576"/>
    </sheetView>
  </sheetViews>
  <sheetFormatPr defaultRowHeight="14.4" x14ac:dyDescent="0.3"/>
  <cols>
    <col min="2" max="2" width="70" customWidth="1"/>
  </cols>
  <sheetData>
    <row r="1" spans="1:10" x14ac:dyDescent="0.3">
      <c r="B1" s="1" t="s">
        <v>65</v>
      </c>
    </row>
    <row r="3" spans="1:10" x14ac:dyDescent="0.3">
      <c r="A3" s="15"/>
      <c r="B3" s="1" t="s">
        <v>8</v>
      </c>
    </row>
    <row r="4" spans="1:10" x14ac:dyDescent="0.3">
      <c r="B4" s="32" t="s">
        <v>2</v>
      </c>
      <c r="C4" s="33" t="s">
        <v>4</v>
      </c>
      <c r="D4" s="33"/>
      <c r="E4" s="33" t="s">
        <v>3</v>
      </c>
      <c r="F4" s="33"/>
      <c r="G4" s="33" t="s">
        <v>11</v>
      </c>
      <c r="H4" s="33"/>
      <c r="I4" s="33" t="s">
        <v>5</v>
      </c>
      <c r="J4" s="33"/>
    </row>
    <row r="5" spans="1:10" x14ac:dyDescent="0.3">
      <c r="B5" s="32"/>
      <c r="C5" s="18" t="s">
        <v>6</v>
      </c>
      <c r="D5" s="18" t="s">
        <v>7</v>
      </c>
      <c r="E5" s="18" t="s">
        <v>6</v>
      </c>
      <c r="F5" s="18" t="s">
        <v>7</v>
      </c>
      <c r="G5" s="18" t="s">
        <v>6</v>
      </c>
      <c r="H5" s="18" t="s">
        <v>7</v>
      </c>
      <c r="I5" s="18" t="s">
        <v>6</v>
      </c>
      <c r="J5" s="18" t="s">
        <v>7</v>
      </c>
    </row>
    <row r="6" spans="1:10" x14ac:dyDescent="0.3">
      <c r="B6" s="3" t="s">
        <v>9</v>
      </c>
      <c r="C6" s="22">
        <v>68</v>
      </c>
      <c r="D6" s="23">
        <f>C6/C$9</f>
        <v>0.46575342465753422</v>
      </c>
      <c r="E6" s="22">
        <v>56</v>
      </c>
      <c r="F6" s="23">
        <f>E6/E$9</f>
        <v>0.51376146788990829</v>
      </c>
      <c r="G6" s="22">
        <v>0</v>
      </c>
      <c r="H6" s="23">
        <f>G6/G$9</f>
        <v>0</v>
      </c>
      <c r="I6" s="22">
        <v>124</v>
      </c>
      <c r="J6" s="23">
        <f>I6/I$9</f>
        <v>0.41471571906354515</v>
      </c>
    </row>
    <row r="7" spans="1:10" x14ac:dyDescent="0.3">
      <c r="B7" s="3" t="s">
        <v>10</v>
      </c>
      <c r="C7" s="22">
        <v>56</v>
      </c>
      <c r="D7" s="23">
        <f t="shared" ref="D7:D8" si="0">C7/C$9</f>
        <v>0.38356164383561642</v>
      </c>
      <c r="E7" s="22">
        <v>48</v>
      </c>
      <c r="F7" s="23">
        <f>E7/E$9</f>
        <v>0.44036697247706424</v>
      </c>
      <c r="G7" s="22">
        <v>0</v>
      </c>
      <c r="H7" s="23">
        <f>G7/G$9</f>
        <v>0</v>
      </c>
      <c r="I7" s="22">
        <v>104</v>
      </c>
      <c r="J7" s="23">
        <f t="shared" ref="J7" si="1">I7/I$9</f>
        <v>0.34782608695652173</v>
      </c>
    </row>
    <row r="8" spans="1:10" x14ac:dyDescent="0.3">
      <c r="B8" s="3" t="s">
        <v>11</v>
      </c>
      <c r="C8" s="22">
        <v>22</v>
      </c>
      <c r="D8" s="23">
        <f t="shared" si="0"/>
        <v>0.15068493150684931</v>
      </c>
      <c r="E8" s="22">
        <v>5</v>
      </c>
      <c r="F8" s="23">
        <f>E8/E$9</f>
        <v>4.5871559633027525E-2</v>
      </c>
      <c r="G8" s="22">
        <v>44</v>
      </c>
      <c r="H8" s="23">
        <f>G8/G$9</f>
        <v>1</v>
      </c>
      <c r="I8" s="22">
        <v>71</v>
      </c>
      <c r="J8" s="23">
        <f t="shared" ref="J8" si="2">I8/I$9</f>
        <v>0.23745819397993312</v>
      </c>
    </row>
    <row r="9" spans="1:10" x14ac:dyDescent="0.3">
      <c r="B9" s="2" t="s">
        <v>5</v>
      </c>
      <c r="C9" s="26">
        <v>146</v>
      </c>
      <c r="D9" s="21">
        <v>1</v>
      </c>
      <c r="E9" s="26">
        <v>109</v>
      </c>
      <c r="F9" s="21">
        <v>1</v>
      </c>
      <c r="G9" s="26">
        <v>44</v>
      </c>
      <c r="H9" s="21">
        <v>1</v>
      </c>
      <c r="I9" s="26">
        <v>299</v>
      </c>
      <c r="J9" s="21">
        <v>1</v>
      </c>
    </row>
    <row r="11" spans="1:10" x14ac:dyDescent="0.3">
      <c r="A11" s="15"/>
      <c r="B11" s="1" t="s">
        <v>18</v>
      </c>
    </row>
    <row r="12" spans="1:10" x14ac:dyDescent="0.3">
      <c r="B12" s="32" t="s">
        <v>2</v>
      </c>
      <c r="C12" s="33" t="s">
        <v>4</v>
      </c>
      <c r="D12" s="33"/>
      <c r="E12" s="33" t="s">
        <v>3</v>
      </c>
      <c r="F12" s="33"/>
      <c r="G12" s="33" t="s">
        <v>11</v>
      </c>
      <c r="H12" s="33"/>
      <c r="I12" s="33" t="s">
        <v>5</v>
      </c>
      <c r="J12" s="33"/>
    </row>
    <row r="13" spans="1:10" x14ac:dyDescent="0.3">
      <c r="B13" s="32"/>
      <c r="C13" s="18" t="s">
        <v>6</v>
      </c>
      <c r="D13" s="18" t="s">
        <v>7</v>
      </c>
      <c r="E13" s="18" t="s">
        <v>6</v>
      </c>
      <c r="F13" s="18" t="s">
        <v>7</v>
      </c>
      <c r="G13" s="18" t="s">
        <v>6</v>
      </c>
      <c r="H13" s="18" t="s">
        <v>7</v>
      </c>
      <c r="I13" s="18" t="s">
        <v>6</v>
      </c>
      <c r="J13" s="18" t="s">
        <v>7</v>
      </c>
    </row>
    <row r="14" spans="1:10" x14ac:dyDescent="0.3">
      <c r="B14" s="3" t="s">
        <v>19</v>
      </c>
      <c r="C14" s="22">
        <v>45</v>
      </c>
      <c r="D14" s="23">
        <f>C14/C$16</f>
        <v>0.30821917808219179</v>
      </c>
      <c r="E14" s="22">
        <v>34</v>
      </c>
      <c r="F14" s="23">
        <f>E14/E$16</f>
        <v>0.31192660550458717</v>
      </c>
      <c r="G14" s="22">
        <v>16</v>
      </c>
      <c r="H14" s="23">
        <f>G14/G$16</f>
        <v>0.36363636363636365</v>
      </c>
      <c r="I14" s="22">
        <v>95</v>
      </c>
      <c r="J14" s="23">
        <f>I14/I$16</f>
        <v>0.31772575250836121</v>
      </c>
    </row>
    <row r="15" spans="1:10" x14ac:dyDescent="0.3">
      <c r="B15" s="3" t="s">
        <v>20</v>
      </c>
      <c r="C15" s="22">
        <v>101</v>
      </c>
      <c r="D15" s="23">
        <f>C15/C$16</f>
        <v>0.69178082191780821</v>
      </c>
      <c r="E15" s="22">
        <v>75</v>
      </c>
      <c r="F15" s="23">
        <f>E15/E$16</f>
        <v>0.68807339449541283</v>
      </c>
      <c r="G15" s="22">
        <v>28</v>
      </c>
      <c r="H15" s="23">
        <f>G15/G$16</f>
        <v>0.63636363636363635</v>
      </c>
      <c r="I15" s="22">
        <v>204</v>
      </c>
      <c r="J15" s="23">
        <f>I15/I$16</f>
        <v>0.68227424749163879</v>
      </c>
    </row>
    <row r="16" spans="1:10" x14ac:dyDescent="0.3">
      <c r="B16" s="2" t="s">
        <v>5</v>
      </c>
      <c r="C16" s="26">
        <v>146</v>
      </c>
      <c r="D16" s="21">
        <v>1</v>
      </c>
      <c r="E16" s="26">
        <v>109</v>
      </c>
      <c r="F16" s="21">
        <v>1</v>
      </c>
      <c r="G16" s="26">
        <v>44</v>
      </c>
      <c r="H16" s="21">
        <v>1</v>
      </c>
      <c r="I16" s="26">
        <v>299</v>
      </c>
      <c r="J16" s="21">
        <v>1</v>
      </c>
    </row>
    <row r="18" spans="1:10" x14ac:dyDescent="0.3">
      <c r="A18" s="15"/>
      <c r="B18" s="1" t="s">
        <v>12</v>
      </c>
    </row>
    <row r="19" spans="1:10" x14ac:dyDescent="0.3">
      <c r="B19" s="32" t="s">
        <v>2</v>
      </c>
      <c r="C19" s="33" t="s">
        <v>4</v>
      </c>
      <c r="D19" s="33"/>
      <c r="E19" s="33" t="s">
        <v>3</v>
      </c>
      <c r="F19" s="33"/>
      <c r="G19" s="33" t="s">
        <v>11</v>
      </c>
      <c r="H19" s="33"/>
      <c r="I19" s="33" t="s">
        <v>5</v>
      </c>
      <c r="J19" s="33"/>
    </row>
    <row r="20" spans="1:10" x14ac:dyDescent="0.3">
      <c r="B20" s="32"/>
      <c r="C20" s="18" t="s">
        <v>6</v>
      </c>
      <c r="D20" s="18" t="s">
        <v>7</v>
      </c>
      <c r="E20" s="18" t="s">
        <v>6</v>
      </c>
      <c r="F20" s="18" t="s">
        <v>7</v>
      </c>
      <c r="G20" s="18" t="s">
        <v>6</v>
      </c>
      <c r="H20" s="18" t="s">
        <v>7</v>
      </c>
      <c r="I20" s="18" t="s">
        <v>6</v>
      </c>
      <c r="J20" s="18" t="s">
        <v>7</v>
      </c>
    </row>
    <row r="21" spans="1:10" x14ac:dyDescent="0.3">
      <c r="B21" s="3" t="s">
        <v>13</v>
      </c>
      <c r="C21" s="24">
        <v>0</v>
      </c>
      <c r="D21" s="23">
        <f>C21/C$25</f>
        <v>0</v>
      </c>
      <c r="E21" s="24">
        <v>0</v>
      </c>
      <c r="F21" s="23">
        <f>E21/E$25</f>
        <v>0</v>
      </c>
      <c r="G21" s="24">
        <v>0</v>
      </c>
      <c r="H21" s="23">
        <f>G21/G$25</f>
        <v>0</v>
      </c>
      <c r="I21" s="24">
        <v>0</v>
      </c>
      <c r="J21" s="23">
        <f>I21/I$25</f>
        <v>0</v>
      </c>
    </row>
    <row r="22" spans="1:10" x14ac:dyDescent="0.3">
      <c r="B22" s="3" t="s">
        <v>14</v>
      </c>
      <c r="C22" s="22">
        <v>142</v>
      </c>
      <c r="D22" s="23">
        <f t="shared" ref="D22:D24" si="3">C22/C$25</f>
        <v>0.9726027397260274</v>
      </c>
      <c r="E22" s="22">
        <v>107</v>
      </c>
      <c r="F22" s="23">
        <f>E22/E$25</f>
        <v>0.98165137614678899</v>
      </c>
      <c r="G22" s="22">
        <v>43</v>
      </c>
      <c r="H22" s="23">
        <f>G22/G$25</f>
        <v>0.97727272727272729</v>
      </c>
      <c r="I22" s="22">
        <v>292</v>
      </c>
      <c r="J22" s="23">
        <f t="shared" ref="J22" si="4">I22/I$25</f>
        <v>0.97658862876254182</v>
      </c>
    </row>
    <row r="23" spans="1:10" x14ac:dyDescent="0.3">
      <c r="B23" s="3" t="s">
        <v>15</v>
      </c>
      <c r="C23" s="22">
        <v>4</v>
      </c>
      <c r="D23" s="23">
        <f t="shared" si="3"/>
        <v>2.7397260273972601E-2</v>
      </c>
      <c r="E23" s="22">
        <v>2</v>
      </c>
      <c r="F23" s="23">
        <f>E23/E$25</f>
        <v>1.834862385321101E-2</v>
      </c>
      <c r="G23" s="22">
        <v>1</v>
      </c>
      <c r="H23" s="23">
        <f>G23/G$25</f>
        <v>2.2727272727272728E-2</v>
      </c>
      <c r="I23" s="22">
        <v>7</v>
      </c>
      <c r="J23" s="23">
        <f t="shared" ref="J23" si="5">I23/I$25</f>
        <v>2.3411371237458192E-2</v>
      </c>
    </row>
    <row r="24" spans="1:10" x14ac:dyDescent="0.3">
      <c r="B24" s="3" t="s">
        <v>16</v>
      </c>
      <c r="C24" s="25">
        <v>0</v>
      </c>
      <c r="D24" s="23">
        <f t="shared" si="3"/>
        <v>0</v>
      </c>
      <c r="E24" s="25">
        <v>0</v>
      </c>
      <c r="F24" s="23">
        <f>E24/E$25</f>
        <v>0</v>
      </c>
      <c r="G24" s="25">
        <v>0</v>
      </c>
      <c r="H24" s="23">
        <f>G24/G$25</f>
        <v>0</v>
      </c>
      <c r="I24" s="25">
        <v>0</v>
      </c>
      <c r="J24" s="23">
        <f t="shared" ref="J24" si="6">I24/I$25</f>
        <v>0</v>
      </c>
    </row>
    <row r="25" spans="1:10" x14ac:dyDescent="0.3">
      <c r="B25" s="2" t="s">
        <v>5</v>
      </c>
      <c r="C25" s="26">
        <v>146</v>
      </c>
      <c r="D25" s="21">
        <v>1</v>
      </c>
      <c r="E25" s="26">
        <v>109</v>
      </c>
      <c r="F25" s="21">
        <v>1</v>
      </c>
      <c r="G25" s="26">
        <v>44</v>
      </c>
      <c r="H25" s="21">
        <v>1</v>
      </c>
      <c r="I25" s="26">
        <v>299</v>
      </c>
      <c r="J25" s="21">
        <v>1</v>
      </c>
    </row>
    <row r="27" spans="1:10" x14ac:dyDescent="0.3">
      <c r="A27" s="15"/>
      <c r="B27" s="1" t="s">
        <v>17</v>
      </c>
    </row>
    <row r="28" spans="1:10" x14ac:dyDescent="0.3">
      <c r="B28" s="32" t="s">
        <v>2</v>
      </c>
      <c r="C28" s="33" t="s">
        <v>4</v>
      </c>
      <c r="D28" s="33"/>
      <c r="E28" s="33" t="s">
        <v>3</v>
      </c>
      <c r="F28" s="33"/>
      <c r="G28" s="33" t="s">
        <v>11</v>
      </c>
      <c r="H28" s="33"/>
      <c r="I28" s="33" t="s">
        <v>5</v>
      </c>
      <c r="J28" s="33"/>
    </row>
    <row r="29" spans="1:10" x14ac:dyDescent="0.3">
      <c r="B29" s="32"/>
      <c r="C29" s="18" t="s">
        <v>6</v>
      </c>
      <c r="D29" s="18" t="s">
        <v>7</v>
      </c>
      <c r="E29" s="18" t="s">
        <v>6</v>
      </c>
      <c r="F29" s="18" t="s">
        <v>7</v>
      </c>
      <c r="G29" s="18" t="s">
        <v>6</v>
      </c>
      <c r="H29" s="18" t="s">
        <v>7</v>
      </c>
      <c r="I29" s="18" t="s">
        <v>6</v>
      </c>
      <c r="J29" s="18" t="s">
        <v>7</v>
      </c>
    </row>
    <row r="30" spans="1:10" x14ac:dyDescent="0.3">
      <c r="B30" s="3" t="s">
        <v>13</v>
      </c>
      <c r="C30" s="24">
        <v>0</v>
      </c>
      <c r="D30" s="23">
        <f>C30/C$34</f>
        <v>0</v>
      </c>
      <c r="E30" s="24">
        <v>0</v>
      </c>
      <c r="F30" s="23">
        <f>E30/E$34</f>
        <v>0</v>
      </c>
      <c r="G30" s="24">
        <v>0</v>
      </c>
      <c r="H30" s="23">
        <f>G30/G$34</f>
        <v>0</v>
      </c>
      <c r="I30" s="24">
        <v>0</v>
      </c>
      <c r="J30" s="23">
        <f>I30/I$34</f>
        <v>0</v>
      </c>
    </row>
    <row r="31" spans="1:10" x14ac:dyDescent="0.3">
      <c r="B31" s="3" t="s">
        <v>14</v>
      </c>
      <c r="C31" s="22">
        <v>140</v>
      </c>
      <c r="D31" s="23">
        <f t="shared" ref="D31:D33" si="7">C31/C$34</f>
        <v>0.95890410958904104</v>
      </c>
      <c r="E31" s="22">
        <v>105</v>
      </c>
      <c r="F31" s="23">
        <f>E31/E$34</f>
        <v>0.96330275229357798</v>
      </c>
      <c r="G31" s="22">
        <v>44</v>
      </c>
      <c r="H31" s="23">
        <f>G31/G$34</f>
        <v>1</v>
      </c>
      <c r="I31" s="22">
        <v>289</v>
      </c>
      <c r="J31" s="23">
        <f t="shared" ref="J31" si="8">I31/I$34</f>
        <v>0.96655518394648832</v>
      </c>
    </row>
    <row r="32" spans="1:10" x14ac:dyDescent="0.3">
      <c r="B32" s="3" t="s">
        <v>15</v>
      </c>
      <c r="C32" s="22">
        <v>6</v>
      </c>
      <c r="D32" s="23">
        <f t="shared" si="7"/>
        <v>4.1095890410958902E-2</v>
      </c>
      <c r="E32" s="22">
        <v>4</v>
      </c>
      <c r="F32" s="23">
        <f>E32/E$34</f>
        <v>3.669724770642202E-2</v>
      </c>
      <c r="G32" s="22">
        <v>0</v>
      </c>
      <c r="H32" s="23">
        <f>G32/G$34</f>
        <v>0</v>
      </c>
      <c r="I32" s="22">
        <v>10</v>
      </c>
      <c r="J32" s="23">
        <f t="shared" ref="J32" si="9">I32/I$34</f>
        <v>3.3444816053511704E-2</v>
      </c>
    </row>
    <row r="33" spans="1:10" x14ac:dyDescent="0.3">
      <c r="B33" s="3" t="s">
        <v>16</v>
      </c>
      <c r="C33" s="25">
        <v>0</v>
      </c>
      <c r="D33" s="23">
        <f t="shared" si="7"/>
        <v>0</v>
      </c>
      <c r="E33" s="25">
        <v>0</v>
      </c>
      <c r="F33" s="23">
        <f>E33/E$34</f>
        <v>0</v>
      </c>
      <c r="G33" s="24">
        <v>0</v>
      </c>
      <c r="H33" s="23">
        <f>G33/G$34</f>
        <v>0</v>
      </c>
      <c r="I33" s="25">
        <v>0</v>
      </c>
      <c r="J33" s="23">
        <f t="shared" ref="J33" si="10">I33/I$34</f>
        <v>0</v>
      </c>
    </row>
    <row r="34" spans="1:10" x14ac:dyDescent="0.3">
      <c r="B34" s="2" t="s">
        <v>5</v>
      </c>
      <c r="C34" s="26">
        <v>146</v>
      </c>
      <c r="D34" s="21">
        <v>1</v>
      </c>
      <c r="E34" s="26">
        <v>109</v>
      </c>
      <c r="F34" s="21">
        <v>1</v>
      </c>
      <c r="G34" s="26">
        <v>44</v>
      </c>
      <c r="H34" s="21">
        <v>1</v>
      </c>
      <c r="I34" s="26">
        <v>299</v>
      </c>
      <c r="J34" s="21">
        <v>1</v>
      </c>
    </row>
    <row r="36" spans="1:10" x14ac:dyDescent="0.3">
      <c r="A36" s="15"/>
      <c r="B36" s="1" t="s">
        <v>21</v>
      </c>
    </row>
    <row r="37" spans="1:10" x14ac:dyDescent="0.3">
      <c r="B37" s="32" t="s">
        <v>2</v>
      </c>
      <c r="C37" s="33" t="s">
        <v>4</v>
      </c>
      <c r="D37" s="33"/>
      <c r="E37" s="33" t="s">
        <v>3</v>
      </c>
      <c r="F37" s="33"/>
      <c r="G37" s="33" t="s">
        <v>11</v>
      </c>
      <c r="H37" s="33"/>
      <c r="I37" s="33" t="s">
        <v>5</v>
      </c>
      <c r="J37" s="33"/>
    </row>
    <row r="38" spans="1:10" x14ac:dyDescent="0.3">
      <c r="B38" s="32"/>
      <c r="C38" s="18" t="s">
        <v>6</v>
      </c>
      <c r="D38" s="18" t="s">
        <v>7</v>
      </c>
      <c r="E38" s="18" t="s">
        <v>6</v>
      </c>
      <c r="F38" s="18" t="s">
        <v>7</v>
      </c>
      <c r="G38" s="18" t="s">
        <v>6</v>
      </c>
      <c r="H38" s="18" t="s">
        <v>7</v>
      </c>
      <c r="I38" s="18" t="s">
        <v>6</v>
      </c>
      <c r="J38" s="18" t="s">
        <v>7</v>
      </c>
    </row>
    <row r="39" spans="1:10" x14ac:dyDescent="0.3">
      <c r="B39" s="3" t="s">
        <v>22</v>
      </c>
      <c r="C39" s="22">
        <v>89</v>
      </c>
      <c r="D39" s="23">
        <f>C39/C$44</f>
        <v>0.6095890410958904</v>
      </c>
      <c r="E39" s="22">
        <v>55</v>
      </c>
      <c r="F39" s="23">
        <f>E39/E$44</f>
        <v>0.50458715596330272</v>
      </c>
      <c r="G39" s="22">
        <v>26</v>
      </c>
      <c r="H39" s="23">
        <f>G39/G$44</f>
        <v>0.59090909090909094</v>
      </c>
      <c r="I39" s="22">
        <v>170</v>
      </c>
      <c r="J39" s="23">
        <f>I39/I$44</f>
        <v>0.56856187290969895</v>
      </c>
    </row>
    <row r="40" spans="1:10" x14ac:dyDescent="0.3">
      <c r="B40" s="3" t="s">
        <v>23</v>
      </c>
      <c r="C40" s="22">
        <v>16</v>
      </c>
      <c r="D40" s="23">
        <f t="shared" ref="D40:D43" si="11">C40/C$44</f>
        <v>0.1095890410958904</v>
      </c>
      <c r="E40" s="22">
        <v>10</v>
      </c>
      <c r="F40" s="23">
        <f>E40/E$44</f>
        <v>9.1743119266055051E-2</v>
      </c>
      <c r="G40" s="22">
        <v>5</v>
      </c>
      <c r="H40" s="23">
        <f>G40/G$44</f>
        <v>0.11363636363636363</v>
      </c>
      <c r="I40" s="22">
        <v>31</v>
      </c>
      <c r="J40" s="23">
        <f t="shared" ref="J40" si="12">I40/I$44</f>
        <v>0.10367892976588629</v>
      </c>
    </row>
    <row r="41" spans="1:10" x14ac:dyDescent="0.3">
      <c r="B41" s="3" t="s">
        <v>13</v>
      </c>
      <c r="C41" s="22">
        <v>41</v>
      </c>
      <c r="D41" s="23">
        <f t="shared" si="11"/>
        <v>0.28082191780821919</v>
      </c>
      <c r="E41" s="22">
        <v>43</v>
      </c>
      <c r="F41" s="23">
        <f>E41/E$44</f>
        <v>0.39449541284403672</v>
      </c>
      <c r="G41" s="22">
        <v>13</v>
      </c>
      <c r="H41" s="23">
        <f>G41/G$44</f>
        <v>0.29545454545454547</v>
      </c>
      <c r="I41" s="22">
        <v>97</v>
      </c>
      <c r="J41" s="23">
        <f t="shared" ref="J41" si="13">I41/I$44</f>
        <v>0.32441471571906355</v>
      </c>
    </row>
    <row r="42" spans="1:10" x14ac:dyDescent="0.3">
      <c r="B42" s="3" t="s">
        <v>15</v>
      </c>
      <c r="C42" s="25">
        <v>0</v>
      </c>
      <c r="D42" s="23">
        <f t="shared" si="11"/>
        <v>0</v>
      </c>
      <c r="E42" s="25">
        <v>0</v>
      </c>
      <c r="F42" s="23">
        <f>E42/E$44</f>
        <v>0</v>
      </c>
      <c r="G42" s="25">
        <v>0</v>
      </c>
      <c r="H42" s="23">
        <f>G42/G$44</f>
        <v>0</v>
      </c>
      <c r="I42" s="25">
        <v>0</v>
      </c>
      <c r="J42" s="23">
        <f t="shared" ref="J42" si="14">I42/I$44</f>
        <v>0</v>
      </c>
    </row>
    <row r="43" spans="1:10" x14ac:dyDescent="0.3">
      <c r="B43" s="3" t="s">
        <v>16</v>
      </c>
      <c r="C43" s="25">
        <v>0</v>
      </c>
      <c r="D43" s="23">
        <f t="shared" si="11"/>
        <v>0</v>
      </c>
      <c r="E43" s="22">
        <v>1</v>
      </c>
      <c r="F43" s="23">
        <f>E43/E$44</f>
        <v>9.1743119266055051E-3</v>
      </c>
      <c r="G43" s="22">
        <v>0</v>
      </c>
      <c r="H43" s="23">
        <f>G43/G$44</f>
        <v>0</v>
      </c>
      <c r="I43" s="22">
        <v>1</v>
      </c>
      <c r="J43" s="23" t="s">
        <v>63</v>
      </c>
    </row>
    <row r="44" spans="1:10" x14ac:dyDescent="0.3">
      <c r="B44" s="2" t="s">
        <v>5</v>
      </c>
      <c r="C44" s="26">
        <v>146</v>
      </c>
      <c r="D44" s="21">
        <v>1</v>
      </c>
      <c r="E44" s="26">
        <v>109</v>
      </c>
      <c r="F44" s="21">
        <v>1</v>
      </c>
      <c r="G44" s="26">
        <v>44</v>
      </c>
      <c r="H44" s="21">
        <v>1</v>
      </c>
      <c r="I44" s="26">
        <v>299</v>
      </c>
      <c r="J44" s="21">
        <v>1</v>
      </c>
    </row>
    <row r="46" spans="1:10" x14ac:dyDescent="0.3">
      <c r="A46" s="15"/>
      <c r="B46" s="1" t="s">
        <v>24</v>
      </c>
    </row>
    <row r="47" spans="1:10" x14ac:dyDescent="0.3">
      <c r="B47" s="32" t="s">
        <v>2</v>
      </c>
      <c r="C47" s="33" t="s">
        <v>4</v>
      </c>
      <c r="D47" s="33"/>
      <c r="E47" s="33" t="s">
        <v>3</v>
      </c>
      <c r="F47" s="33"/>
      <c r="G47" s="33" t="s">
        <v>11</v>
      </c>
      <c r="H47" s="33"/>
      <c r="I47" s="33" t="s">
        <v>5</v>
      </c>
      <c r="J47" s="33"/>
    </row>
    <row r="48" spans="1:10" x14ac:dyDescent="0.3">
      <c r="B48" s="32"/>
      <c r="C48" s="18" t="s">
        <v>6</v>
      </c>
      <c r="D48" s="18" t="s">
        <v>7</v>
      </c>
      <c r="E48" s="18" t="s">
        <v>6</v>
      </c>
      <c r="F48" s="18" t="s">
        <v>7</v>
      </c>
      <c r="G48" s="18" t="s">
        <v>6</v>
      </c>
      <c r="H48" s="18" t="s">
        <v>7</v>
      </c>
      <c r="I48" s="18" t="s">
        <v>6</v>
      </c>
      <c r="J48" s="18" t="s">
        <v>7</v>
      </c>
    </row>
    <row r="49" spans="2:10" x14ac:dyDescent="0.3">
      <c r="B49" s="3" t="s">
        <v>25</v>
      </c>
      <c r="C49" s="22">
        <v>73</v>
      </c>
      <c r="D49" s="23">
        <f>C49/89</f>
        <v>0.8202247191011236</v>
      </c>
      <c r="E49" s="22">
        <v>47</v>
      </c>
      <c r="F49" s="23">
        <f t="shared" ref="F49:F67" si="15">E49/55</f>
        <v>0.8545454545454545</v>
      </c>
      <c r="G49" s="22">
        <v>20</v>
      </c>
      <c r="H49" s="23">
        <f t="shared" ref="H49:H67" si="16">G49/26</f>
        <v>0.76923076923076927</v>
      </c>
      <c r="I49" s="22">
        <v>140</v>
      </c>
      <c r="J49" s="28">
        <f>I49/170</f>
        <v>0.82352941176470584</v>
      </c>
    </row>
    <row r="50" spans="2:10" x14ac:dyDescent="0.3">
      <c r="B50" s="3" t="s">
        <v>26</v>
      </c>
      <c r="C50" s="24">
        <v>0</v>
      </c>
      <c r="D50" s="23">
        <f t="shared" ref="D50:D67" si="17">C50/89</f>
        <v>0</v>
      </c>
      <c r="E50" s="24">
        <v>0</v>
      </c>
      <c r="F50" s="23">
        <f t="shared" si="15"/>
        <v>0</v>
      </c>
      <c r="G50" s="24">
        <v>0</v>
      </c>
      <c r="H50" s="23">
        <f t="shared" si="16"/>
        <v>0</v>
      </c>
      <c r="I50" s="24">
        <v>0</v>
      </c>
      <c r="J50" s="28">
        <f t="shared" ref="J50:J67" si="18">I50/170</f>
        <v>0</v>
      </c>
    </row>
    <row r="51" spans="2:10" x14ac:dyDescent="0.3">
      <c r="B51" s="3" t="s">
        <v>27</v>
      </c>
      <c r="C51" s="24">
        <v>0</v>
      </c>
      <c r="D51" s="23">
        <f t="shared" si="17"/>
        <v>0</v>
      </c>
      <c r="E51" s="24">
        <v>0</v>
      </c>
      <c r="F51" s="23">
        <f t="shared" si="15"/>
        <v>0</v>
      </c>
      <c r="G51" s="24">
        <v>0</v>
      </c>
      <c r="H51" s="23">
        <f t="shared" si="16"/>
        <v>0</v>
      </c>
      <c r="I51" s="24">
        <v>0</v>
      </c>
      <c r="J51" s="28">
        <f t="shared" si="18"/>
        <v>0</v>
      </c>
    </row>
    <row r="52" spans="2:10" x14ac:dyDescent="0.3">
      <c r="B52" s="3" t="s">
        <v>28</v>
      </c>
      <c r="C52" s="24">
        <v>0</v>
      </c>
      <c r="D52" s="23">
        <f t="shared" si="17"/>
        <v>0</v>
      </c>
      <c r="E52" s="24">
        <v>0</v>
      </c>
      <c r="F52" s="23">
        <f t="shared" si="15"/>
        <v>0</v>
      </c>
      <c r="G52" s="24">
        <v>0</v>
      </c>
      <c r="H52" s="23">
        <f t="shared" si="16"/>
        <v>0</v>
      </c>
      <c r="I52" s="24">
        <v>0</v>
      </c>
      <c r="J52" s="28">
        <f t="shared" si="18"/>
        <v>0</v>
      </c>
    </row>
    <row r="53" spans="2:10" x14ac:dyDescent="0.3">
      <c r="B53" s="3" t="s">
        <v>29</v>
      </c>
      <c r="C53" s="24">
        <v>0</v>
      </c>
      <c r="D53" s="23">
        <f t="shared" si="17"/>
        <v>0</v>
      </c>
      <c r="E53" s="24">
        <v>0</v>
      </c>
      <c r="F53" s="23">
        <f t="shared" si="15"/>
        <v>0</v>
      </c>
      <c r="G53" s="24">
        <v>0</v>
      </c>
      <c r="H53" s="23">
        <f t="shared" si="16"/>
        <v>0</v>
      </c>
      <c r="I53" s="24">
        <v>0</v>
      </c>
      <c r="J53" s="28">
        <f t="shared" si="18"/>
        <v>0</v>
      </c>
    </row>
    <row r="54" spans="2:10" x14ac:dyDescent="0.3">
      <c r="B54" s="3" t="s">
        <v>30</v>
      </c>
      <c r="C54" s="24">
        <v>0</v>
      </c>
      <c r="D54" s="23">
        <f t="shared" si="17"/>
        <v>0</v>
      </c>
      <c r="E54" s="24">
        <v>0</v>
      </c>
      <c r="F54" s="23">
        <f t="shared" si="15"/>
        <v>0</v>
      </c>
      <c r="G54" s="24">
        <v>0</v>
      </c>
      <c r="H54" s="23">
        <f t="shared" si="16"/>
        <v>0</v>
      </c>
      <c r="I54" s="24">
        <v>0</v>
      </c>
      <c r="J54" s="28">
        <f t="shared" si="18"/>
        <v>0</v>
      </c>
    </row>
    <row r="55" spans="2:10" x14ac:dyDescent="0.3">
      <c r="B55" s="3" t="s">
        <v>31</v>
      </c>
      <c r="C55" s="24">
        <v>0</v>
      </c>
      <c r="D55" s="23">
        <f t="shared" si="17"/>
        <v>0</v>
      </c>
      <c r="E55" s="24">
        <v>0</v>
      </c>
      <c r="F55" s="23">
        <f t="shared" si="15"/>
        <v>0</v>
      </c>
      <c r="G55" s="24">
        <v>0</v>
      </c>
      <c r="H55" s="23">
        <f t="shared" si="16"/>
        <v>0</v>
      </c>
      <c r="I55" s="24">
        <v>0</v>
      </c>
      <c r="J55" s="28">
        <f t="shared" si="18"/>
        <v>0</v>
      </c>
    </row>
    <row r="56" spans="2:10" x14ac:dyDescent="0.3">
      <c r="B56" s="3" t="s">
        <v>32</v>
      </c>
      <c r="C56" s="24">
        <v>0</v>
      </c>
      <c r="D56" s="23">
        <f t="shared" si="17"/>
        <v>0</v>
      </c>
      <c r="E56" s="24">
        <v>0</v>
      </c>
      <c r="F56" s="23">
        <f t="shared" si="15"/>
        <v>0</v>
      </c>
      <c r="G56" s="24">
        <v>0</v>
      </c>
      <c r="H56" s="23">
        <f t="shared" si="16"/>
        <v>0</v>
      </c>
      <c r="I56" s="24">
        <v>0</v>
      </c>
      <c r="J56" s="28">
        <f t="shared" si="18"/>
        <v>0</v>
      </c>
    </row>
    <row r="57" spans="2:10" ht="28.8" x14ac:dyDescent="0.3">
      <c r="B57" s="6" t="s">
        <v>33</v>
      </c>
      <c r="C57" s="24">
        <v>0</v>
      </c>
      <c r="D57" s="23">
        <f t="shared" si="17"/>
        <v>0</v>
      </c>
      <c r="E57" s="24">
        <v>0</v>
      </c>
      <c r="F57" s="23">
        <f t="shared" si="15"/>
        <v>0</v>
      </c>
      <c r="G57" s="24">
        <v>0</v>
      </c>
      <c r="H57" s="23">
        <f t="shared" si="16"/>
        <v>0</v>
      </c>
      <c r="I57" s="24">
        <v>0</v>
      </c>
      <c r="J57" s="28">
        <f t="shared" si="18"/>
        <v>0</v>
      </c>
    </row>
    <row r="58" spans="2:10" ht="28.8" x14ac:dyDescent="0.3">
      <c r="B58" s="6" t="s">
        <v>34</v>
      </c>
      <c r="C58" s="24">
        <v>0</v>
      </c>
      <c r="D58" s="23">
        <f t="shared" si="17"/>
        <v>0</v>
      </c>
      <c r="E58" s="24">
        <v>0</v>
      </c>
      <c r="F58" s="23">
        <f t="shared" si="15"/>
        <v>0</v>
      </c>
      <c r="G58" s="24">
        <v>0</v>
      </c>
      <c r="H58" s="23">
        <f t="shared" si="16"/>
        <v>0</v>
      </c>
      <c r="I58" s="24">
        <v>0</v>
      </c>
      <c r="J58" s="28">
        <f t="shared" si="18"/>
        <v>0</v>
      </c>
    </row>
    <row r="59" spans="2:10" x14ac:dyDescent="0.3">
      <c r="B59" s="6" t="s">
        <v>35</v>
      </c>
      <c r="C59" s="24">
        <v>0</v>
      </c>
      <c r="D59" s="23">
        <f t="shared" si="17"/>
        <v>0</v>
      </c>
      <c r="E59" s="24">
        <v>0</v>
      </c>
      <c r="F59" s="23">
        <f t="shared" si="15"/>
        <v>0</v>
      </c>
      <c r="G59" s="24">
        <v>0</v>
      </c>
      <c r="H59" s="23">
        <f t="shared" si="16"/>
        <v>0</v>
      </c>
      <c r="I59" s="24">
        <v>0</v>
      </c>
      <c r="J59" s="28">
        <f t="shared" si="18"/>
        <v>0</v>
      </c>
    </row>
    <row r="60" spans="2:10" ht="28.8" x14ac:dyDescent="0.3">
      <c r="B60" s="6" t="s">
        <v>36</v>
      </c>
      <c r="C60" s="24">
        <v>0</v>
      </c>
      <c r="D60" s="23">
        <f t="shared" si="17"/>
        <v>0</v>
      </c>
      <c r="E60" s="24">
        <v>0</v>
      </c>
      <c r="F60" s="23">
        <f t="shared" si="15"/>
        <v>0</v>
      </c>
      <c r="G60" s="24">
        <v>0</v>
      </c>
      <c r="H60" s="23">
        <f t="shared" si="16"/>
        <v>0</v>
      </c>
      <c r="I60" s="24">
        <v>0</v>
      </c>
      <c r="J60" s="28">
        <f t="shared" si="18"/>
        <v>0</v>
      </c>
    </row>
    <row r="61" spans="2:10" x14ac:dyDescent="0.3">
      <c r="B61" s="3" t="s">
        <v>37</v>
      </c>
      <c r="C61" s="22">
        <v>16</v>
      </c>
      <c r="D61" s="23">
        <f t="shared" si="17"/>
        <v>0.1797752808988764</v>
      </c>
      <c r="E61" s="22">
        <v>8</v>
      </c>
      <c r="F61" s="23">
        <f t="shared" si="15"/>
        <v>0.14545454545454545</v>
      </c>
      <c r="G61" s="22">
        <v>6</v>
      </c>
      <c r="H61" s="23">
        <f t="shared" si="16"/>
        <v>0.23076923076923078</v>
      </c>
      <c r="I61" s="22">
        <v>30</v>
      </c>
      <c r="J61" s="28">
        <f t="shared" si="18"/>
        <v>0.17647058823529413</v>
      </c>
    </row>
    <row r="62" spans="2:10" ht="43.2" x14ac:dyDescent="0.3">
      <c r="B62" s="6" t="s">
        <v>38</v>
      </c>
      <c r="C62" s="24">
        <v>0</v>
      </c>
      <c r="D62" s="23">
        <f t="shared" si="17"/>
        <v>0</v>
      </c>
      <c r="E62" s="24">
        <v>0</v>
      </c>
      <c r="F62" s="23">
        <f t="shared" si="15"/>
        <v>0</v>
      </c>
      <c r="G62" s="24">
        <v>0</v>
      </c>
      <c r="H62" s="23">
        <f t="shared" si="16"/>
        <v>0</v>
      </c>
      <c r="I62" s="24">
        <v>0</v>
      </c>
      <c r="J62" s="28">
        <f t="shared" si="18"/>
        <v>0</v>
      </c>
    </row>
    <row r="63" spans="2:10" ht="28.8" x14ac:dyDescent="0.3">
      <c r="B63" s="6" t="s">
        <v>39</v>
      </c>
      <c r="C63" s="24">
        <v>0</v>
      </c>
      <c r="D63" s="23">
        <f t="shared" si="17"/>
        <v>0</v>
      </c>
      <c r="E63" s="24">
        <v>0</v>
      </c>
      <c r="F63" s="23">
        <f t="shared" si="15"/>
        <v>0</v>
      </c>
      <c r="G63" s="24">
        <v>0</v>
      </c>
      <c r="H63" s="23">
        <f t="shared" si="16"/>
        <v>0</v>
      </c>
      <c r="I63" s="24">
        <v>0</v>
      </c>
      <c r="J63" s="28">
        <f t="shared" si="18"/>
        <v>0</v>
      </c>
    </row>
    <row r="64" spans="2:10" ht="28.8" x14ac:dyDescent="0.3">
      <c r="B64" s="6" t="s">
        <v>40</v>
      </c>
      <c r="C64" s="24">
        <v>0</v>
      </c>
      <c r="D64" s="23">
        <f t="shared" si="17"/>
        <v>0</v>
      </c>
      <c r="E64" s="24">
        <v>0</v>
      </c>
      <c r="F64" s="23">
        <f t="shared" si="15"/>
        <v>0</v>
      </c>
      <c r="G64" s="24">
        <v>0</v>
      </c>
      <c r="H64" s="23">
        <f t="shared" si="16"/>
        <v>0</v>
      </c>
      <c r="I64" s="24">
        <v>0</v>
      </c>
      <c r="J64" s="28">
        <f t="shared" si="18"/>
        <v>0</v>
      </c>
    </row>
    <row r="65" spans="1:10" x14ac:dyDescent="0.3">
      <c r="B65" s="3" t="s">
        <v>41</v>
      </c>
      <c r="C65" s="24">
        <v>0</v>
      </c>
      <c r="D65" s="23">
        <f t="shared" si="17"/>
        <v>0</v>
      </c>
      <c r="E65" s="24">
        <v>0</v>
      </c>
      <c r="F65" s="23">
        <f t="shared" si="15"/>
        <v>0</v>
      </c>
      <c r="G65" s="24">
        <v>0</v>
      </c>
      <c r="H65" s="23">
        <f t="shared" si="16"/>
        <v>0</v>
      </c>
      <c r="I65" s="24">
        <v>0</v>
      </c>
      <c r="J65" s="28">
        <f t="shared" si="18"/>
        <v>0</v>
      </c>
    </row>
    <row r="66" spans="1:10" x14ac:dyDescent="0.3">
      <c r="B66" s="3" t="s">
        <v>16</v>
      </c>
      <c r="C66" s="24">
        <v>0</v>
      </c>
      <c r="D66" s="23">
        <f t="shared" si="17"/>
        <v>0</v>
      </c>
      <c r="E66" s="24">
        <v>0</v>
      </c>
      <c r="F66" s="23">
        <f t="shared" si="15"/>
        <v>0</v>
      </c>
      <c r="G66" s="24">
        <v>0</v>
      </c>
      <c r="H66" s="23">
        <f t="shared" si="16"/>
        <v>0</v>
      </c>
      <c r="I66" s="24">
        <v>0</v>
      </c>
      <c r="J66" s="28">
        <f t="shared" si="18"/>
        <v>0</v>
      </c>
    </row>
    <row r="67" spans="1:10" x14ac:dyDescent="0.3">
      <c r="B67" s="3" t="s">
        <v>42</v>
      </c>
      <c r="C67" s="24">
        <v>0</v>
      </c>
      <c r="D67" s="23">
        <f t="shared" si="17"/>
        <v>0</v>
      </c>
      <c r="E67" s="24">
        <v>0</v>
      </c>
      <c r="F67" s="23">
        <f t="shared" si="15"/>
        <v>0</v>
      </c>
      <c r="G67" s="24">
        <v>0</v>
      </c>
      <c r="H67" s="23">
        <f t="shared" si="16"/>
        <v>0</v>
      </c>
      <c r="I67" s="24">
        <v>0</v>
      </c>
      <c r="J67" s="28">
        <f t="shared" si="18"/>
        <v>0</v>
      </c>
    </row>
    <row r="68" spans="1:10" ht="28.8" x14ac:dyDescent="0.3">
      <c r="B68" s="7" t="s">
        <v>67</v>
      </c>
      <c r="D68" s="11"/>
      <c r="F68" s="11"/>
      <c r="H68" s="11"/>
      <c r="J68" s="27"/>
    </row>
    <row r="70" spans="1:10" x14ac:dyDescent="0.3">
      <c r="A70" s="15"/>
      <c r="B70" s="1" t="s">
        <v>43</v>
      </c>
    </row>
    <row r="71" spans="1:10" x14ac:dyDescent="0.3">
      <c r="B71" s="32" t="s">
        <v>2</v>
      </c>
      <c r="C71" s="33" t="s">
        <v>4</v>
      </c>
      <c r="D71" s="33"/>
      <c r="E71" s="33" t="s">
        <v>3</v>
      </c>
      <c r="F71" s="33"/>
      <c r="G71" s="33" t="s">
        <v>11</v>
      </c>
      <c r="H71" s="33"/>
      <c r="I71" s="33" t="s">
        <v>5</v>
      </c>
      <c r="J71" s="33"/>
    </row>
    <row r="72" spans="1:10" x14ac:dyDescent="0.3">
      <c r="B72" s="32"/>
      <c r="C72" s="18" t="s">
        <v>6</v>
      </c>
      <c r="D72" s="18" t="s">
        <v>7</v>
      </c>
      <c r="E72" s="18" t="s">
        <v>6</v>
      </c>
      <c r="F72" s="18" t="s">
        <v>7</v>
      </c>
      <c r="G72" s="18" t="s">
        <v>6</v>
      </c>
      <c r="H72" s="18" t="s">
        <v>7</v>
      </c>
      <c r="I72" s="18" t="s">
        <v>6</v>
      </c>
      <c r="J72" s="18" t="s">
        <v>7</v>
      </c>
    </row>
    <row r="73" spans="1:10" x14ac:dyDescent="0.3">
      <c r="B73" s="8" t="s">
        <v>44</v>
      </c>
      <c r="C73" s="22">
        <v>0</v>
      </c>
      <c r="D73" s="23">
        <f>C73/41</f>
        <v>0</v>
      </c>
      <c r="E73" s="22">
        <v>0</v>
      </c>
      <c r="F73" s="23">
        <f>E73/43</f>
        <v>0</v>
      </c>
      <c r="G73" s="22">
        <v>0</v>
      </c>
      <c r="H73" s="23">
        <f>G73/13</f>
        <v>0</v>
      </c>
      <c r="I73" s="25">
        <v>0</v>
      </c>
      <c r="J73" s="23">
        <f>I73/97</f>
        <v>0</v>
      </c>
    </row>
    <row r="74" spans="1:10" x14ac:dyDescent="0.3">
      <c r="B74" s="8" t="s">
        <v>45</v>
      </c>
      <c r="C74" s="22">
        <v>4</v>
      </c>
      <c r="D74" s="23">
        <f t="shared" ref="D74:D96" si="19">C74/41</f>
        <v>9.7560975609756101E-2</v>
      </c>
      <c r="E74" s="22">
        <v>11</v>
      </c>
      <c r="F74" s="23">
        <f t="shared" ref="F74:F96" si="20">E74/43</f>
        <v>0.2558139534883721</v>
      </c>
      <c r="G74" s="22">
        <v>1</v>
      </c>
      <c r="H74" s="23">
        <f t="shared" ref="H74:H96" si="21">G74/13</f>
        <v>7.6923076923076927E-2</v>
      </c>
      <c r="I74" s="22">
        <v>16</v>
      </c>
      <c r="J74" s="23">
        <f t="shared" ref="J74:J96" si="22">I74/97</f>
        <v>0.16494845360824742</v>
      </c>
    </row>
    <row r="75" spans="1:10" x14ac:dyDescent="0.3">
      <c r="B75" s="9" t="s">
        <v>46</v>
      </c>
      <c r="C75" s="22">
        <v>0</v>
      </c>
      <c r="D75" s="23">
        <f t="shared" si="19"/>
        <v>0</v>
      </c>
      <c r="E75" s="22">
        <v>0</v>
      </c>
      <c r="F75" s="23">
        <f t="shared" si="20"/>
        <v>0</v>
      </c>
      <c r="G75" s="22">
        <v>0</v>
      </c>
      <c r="H75" s="23">
        <f t="shared" si="21"/>
        <v>0</v>
      </c>
      <c r="I75" s="25">
        <v>0</v>
      </c>
      <c r="J75" s="23">
        <f t="shared" si="22"/>
        <v>0</v>
      </c>
    </row>
    <row r="76" spans="1:10" x14ac:dyDescent="0.3">
      <c r="B76" s="9" t="s">
        <v>47</v>
      </c>
      <c r="C76" s="22">
        <v>0</v>
      </c>
      <c r="D76" s="23">
        <f t="shared" si="19"/>
        <v>0</v>
      </c>
      <c r="E76" s="22">
        <v>0</v>
      </c>
      <c r="F76" s="23">
        <f t="shared" si="20"/>
        <v>0</v>
      </c>
      <c r="G76" s="22">
        <v>0</v>
      </c>
      <c r="H76" s="23">
        <f t="shared" si="21"/>
        <v>0</v>
      </c>
      <c r="I76" s="25">
        <v>0</v>
      </c>
      <c r="J76" s="23">
        <f t="shared" si="22"/>
        <v>0</v>
      </c>
    </row>
    <row r="77" spans="1:10" x14ac:dyDescent="0.3">
      <c r="B77" s="9" t="s">
        <v>48</v>
      </c>
      <c r="C77" s="22">
        <v>16</v>
      </c>
      <c r="D77" s="23">
        <f t="shared" si="19"/>
        <v>0.3902439024390244</v>
      </c>
      <c r="E77" s="22">
        <v>15</v>
      </c>
      <c r="F77" s="23">
        <f t="shared" si="20"/>
        <v>0.34883720930232559</v>
      </c>
      <c r="G77" s="22">
        <v>5</v>
      </c>
      <c r="H77" s="23">
        <f t="shared" si="21"/>
        <v>0.38461538461538464</v>
      </c>
      <c r="I77" s="22">
        <v>36</v>
      </c>
      <c r="J77" s="23">
        <f t="shared" si="22"/>
        <v>0.37113402061855671</v>
      </c>
    </row>
    <row r="78" spans="1:10" x14ac:dyDescent="0.3">
      <c r="B78" s="9" t="s">
        <v>49</v>
      </c>
      <c r="C78" s="22">
        <v>12</v>
      </c>
      <c r="D78" s="23">
        <f t="shared" si="19"/>
        <v>0.29268292682926828</v>
      </c>
      <c r="E78" s="22">
        <v>18</v>
      </c>
      <c r="F78" s="23">
        <f t="shared" si="20"/>
        <v>0.41860465116279072</v>
      </c>
      <c r="G78" s="22">
        <v>4</v>
      </c>
      <c r="H78" s="23">
        <f t="shared" si="21"/>
        <v>0.30769230769230771</v>
      </c>
      <c r="I78" s="22">
        <v>34</v>
      </c>
      <c r="J78" s="23">
        <f t="shared" si="22"/>
        <v>0.35051546391752575</v>
      </c>
    </row>
    <row r="79" spans="1:10" x14ac:dyDescent="0.3">
      <c r="B79" s="8" t="s">
        <v>50</v>
      </c>
      <c r="C79" s="22">
        <v>0</v>
      </c>
      <c r="D79" s="23">
        <f t="shared" si="19"/>
        <v>0</v>
      </c>
      <c r="E79" s="22">
        <v>0</v>
      </c>
      <c r="F79" s="23">
        <f t="shared" si="20"/>
        <v>0</v>
      </c>
      <c r="G79" s="22">
        <v>0</v>
      </c>
      <c r="H79" s="23">
        <f t="shared" si="21"/>
        <v>0</v>
      </c>
      <c r="I79" s="25">
        <v>0</v>
      </c>
      <c r="J79" s="23">
        <f t="shared" si="22"/>
        <v>0</v>
      </c>
    </row>
    <row r="80" spans="1:10" x14ac:dyDescent="0.3">
      <c r="B80" s="8" t="s">
        <v>51</v>
      </c>
      <c r="C80" s="22">
        <v>0</v>
      </c>
      <c r="D80" s="23">
        <f t="shared" si="19"/>
        <v>0</v>
      </c>
      <c r="E80" s="22">
        <v>0</v>
      </c>
      <c r="F80" s="23">
        <f t="shared" si="20"/>
        <v>0</v>
      </c>
      <c r="G80" s="22">
        <v>0</v>
      </c>
      <c r="H80" s="23">
        <f t="shared" si="21"/>
        <v>0</v>
      </c>
      <c r="I80" s="25">
        <v>0</v>
      </c>
      <c r="J80" s="23">
        <f t="shared" si="22"/>
        <v>0</v>
      </c>
    </row>
    <row r="81" spans="2:10" x14ac:dyDescent="0.3">
      <c r="B81" s="8" t="s">
        <v>52</v>
      </c>
      <c r="C81" s="22">
        <v>0</v>
      </c>
      <c r="D81" s="23">
        <f t="shared" si="19"/>
        <v>0</v>
      </c>
      <c r="E81" s="22">
        <v>0</v>
      </c>
      <c r="F81" s="23">
        <f t="shared" si="20"/>
        <v>0</v>
      </c>
      <c r="G81" s="22">
        <v>0</v>
      </c>
      <c r="H81" s="23">
        <f t="shared" si="21"/>
        <v>0</v>
      </c>
      <c r="I81" s="25">
        <v>0</v>
      </c>
      <c r="J81" s="23">
        <f t="shared" si="22"/>
        <v>0</v>
      </c>
    </row>
    <row r="82" spans="2:10" x14ac:dyDescent="0.3">
      <c r="B82" s="8" t="s">
        <v>31</v>
      </c>
      <c r="C82" s="22">
        <v>0</v>
      </c>
      <c r="D82" s="23">
        <f t="shared" si="19"/>
        <v>0</v>
      </c>
      <c r="E82" s="22">
        <v>0</v>
      </c>
      <c r="F82" s="23">
        <f t="shared" si="20"/>
        <v>0</v>
      </c>
      <c r="G82" s="22">
        <v>0</v>
      </c>
      <c r="H82" s="23">
        <f t="shared" si="21"/>
        <v>0</v>
      </c>
      <c r="I82" s="25">
        <v>0</v>
      </c>
      <c r="J82" s="23">
        <f t="shared" si="22"/>
        <v>0</v>
      </c>
    </row>
    <row r="83" spans="2:10" ht="28.8" x14ac:dyDescent="0.3">
      <c r="B83" s="9" t="s">
        <v>53</v>
      </c>
      <c r="C83" s="22">
        <v>0</v>
      </c>
      <c r="D83" s="23">
        <f t="shared" si="19"/>
        <v>0</v>
      </c>
      <c r="E83" s="22">
        <v>0</v>
      </c>
      <c r="F83" s="23">
        <f t="shared" si="20"/>
        <v>0</v>
      </c>
      <c r="G83" s="22">
        <v>0</v>
      </c>
      <c r="H83" s="23">
        <f t="shared" si="21"/>
        <v>0</v>
      </c>
      <c r="I83" s="25">
        <v>0</v>
      </c>
      <c r="J83" s="23">
        <f t="shared" si="22"/>
        <v>0</v>
      </c>
    </row>
    <row r="84" spans="2:10" x14ac:dyDescent="0.3">
      <c r="B84" s="8" t="s">
        <v>54</v>
      </c>
      <c r="C84" s="22">
        <v>0</v>
      </c>
      <c r="D84" s="23">
        <f t="shared" si="19"/>
        <v>0</v>
      </c>
      <c r="E84" s="22">
        <v>0</v>
      </c>
      <c r="F84" s="23">
        <f t="shared" si="20"/>
        <v>0</v>
      </c>
      <c r="G84" s="22">
        <v>0</v>
      </c>
      <c r="H84" s="23">
        <f t="shared" si="21"/>
        <v>0</v>
      </c>
      <c r="I84" s="25">
        <v>0</v>
      </c>
      <c r="J84" s="23">
        <f t="shared" si="22"/>
        <v>0</v>
      </c>
    </row>
    <row r="85" spans="2:10" x14ac:dyDescent="0.3">
      <c r="B85" s="8" t="s">
        <v>55</v>
      </c>
      <c r="C85" s="22">
        <v>0</v>
      </c>
      <c r="D85" s="23">
        <f t="shared" si="19"/>
        <v>0</v>
      </c>
      <c r="E85" s="22">
        <v>1</v>
      </c>
      <c r="F85" s="23">
        <f t="shared" si="20"/>
        <v>2.3255813953488372E-2</v>
      </c>
      <c r="G85" s="22">
        <v>0</v>
      </c>
      <c r="H85" s="23">
        <f t="shared" si="21"/>
        <v>0</v>
      </c>
      <c r="I85" s="22">
        <v>1</v>
      </c>
      <c r="J85" s="23">
        <f t="shared" si="22"/>
        <v>1.0309278350515464E-2</v>
      </c>
    </row>
    <row r="86" spans="2:10" ht="28.8" x14ac:dyDescent="0.3">
      <c r="B86" s="9" t="s">
        <v>56</v>
      </c>
      <c r="C86" s="22">
        <v>3</v>
      </c>
      <c r="D86" s="23">
        <f t="shared" si="19"/>
        <v>7.3170731707317069E-2</v>
      </c>
      <c r="E86" s="22">
        <v>3</v>
      </c>
      <c r="F86" s="23">
        <f t="shared" si="20"/>
        <v>6.9767441860465115E-2</v>
      </c>
      <c r="G86" s="22">
        <v>2</v>
      </c>
      <c r="H86" s="23">
        <f t="shared" si="21"/>
        <v>0.15384615384615385</v>
      </c>
      <c r="I86" s="22">
        <v>8</v>
      </c>
      <c r="J86" s="23">
        <f t="shared" si="22"/>
        <v>8.247422680412371E-2</v>
      </c>
    </row>
    <row r="87" spans="2:10" x14ac:dyDescent="0.3">
      <c r="B87" s="9" t="s">
        <v>35</v>
      </c>
      <c r="C87" s="22">
        <v>2</v>
      </c>
      <c r="D87" s="23">
        <f t="shared" si="19"/>
        <v>4.878048780487805E-2</v>
      </c>
      <c r="E87" s="22">
        <v>1</v>
      </c>
      <c r="F87" s="23">
        <f t="shared" si="20"/>
        <v>2.3255813953488372E-2</v>
      </c>
      <c r="G87" s="22">
        <v>0</v>
      </c>
      <c r="H87" s="23">
        <f t="shared" si="21"/>
        <v>0</v>
      </c>
      <c r="I87" s="22">
        <v>3</v>
      </c>
      <c r="J87" s="23">
        <f t="shared" si="22"/>
        <v>3.0927835051546393E-2</v>
      </c>
    </row>
    <row r="88" spans="2:10" ht="28.8" x14ac:dyDescent="0.3">
      <c r="B88" s="9" t="s">
        <v>36</v>
      </c>
      <c r="C88" s="22">
        <v>1</v>
      </c>
      <c r="D88" s="23">
        <f t="shared" si="19"/>
        <v>2.4390243902439025E-2</v>
      </c>
      <c r="E88" s="22">
        <v>0</v>
      </c>
      <c r="F88" s="23">
        <f t="shared" si="20"/>
        <v>0</v>
      </c>
      <c r="G88" s="22">
        <v>0</v>
      </c>
      <c r="H88" s="23">
        <f t="shared" si="21"/>
        <v>0</v>
      </c>
      <c r="I88" s="22">
        <v>1</v>
      </c>
      <c r="J88" s="23">
        <f t="shared" si="22"/>
        <v>1.0309278350515464E-2</v>
      </c>
    </row>
    <row r="89" spans="2:10" x14ac:dyDescent="0.3">
      <c r="B89" s="9" t="s">
        <v>57</v>
      </c>
      <c r="C89" s="22">
        <v>2</v>
      </c>
      <c r="D89" s="23">
        <f t="shared" si="19"/>
        <v>4.878048780487805E-2</v>
      </c>
      <c r="E89" s="22">
        <v>1</v>
      </c>
      <c r="F89" s="23">
        <f t="shared" si="20"/>
        <v>2.3255813953488372E-2</v>
      </c>
      <c r="G89" s="22">
        <v>0</v>
      </c>
      <c r="H89" s="23">
        <f t="shared" si="21"/>
        <v>0</v>
      </c>
      <c r="I89" s="22">
        <v>3</v>
      </c>
      <c r="J89" s="23">
        <f t="shared" si="22"/>
        <v>3.0927835051546393E-2</v>
      </c>
    </row>
    <row r="90" spans="2:10" ht="43.2" x14ac:dyDescent="0.3">
      <c r="B90" s="9" t="s">
        <v>58</v>
      </c>
      <c r="C90" s="22">
        <v>0</v>
      </c>
      <c r="D90" s="23">
        <f t="shared" si="19"/>
        <v>0</v>
      </c>
      <c r="E90" s="22">
        <v>0</v>
      </c>
      <c r="F90" s="23">
        <f t="shared" si="20"/>
        <v>0</v>
      </c>
      <c r="G90" s="22">
        <v>0</v>
      </c>
      <c r="H90" s="23">
        <f t="shared" si="21"/>
        <v>0</v>
      </c>
      <c r="I90" s="22">
        <v>0</v>
      </c>
      <c r="J90" s="23">
        <f t="shared" si="22"/>
        <v>0</v>
      </c>
    </row>
    <row r="91" spans="2:10" ht="28.8" x14ac:dyDescent="0.3">
      <c r="B91" s="9" t="s">
        <v>59</v>
      </c>
      <c r="C91" s="22">
        <v>0</v>
      </c>
      <c r="D91" s="23">
        <f t="shared" si="19"/>
        <v>0</v>
      </c>
      <c r="E91" s="22">
        <v>0</v>
      </c>
      <c r="F91" s="23">
        <f t="shared" si="20"/>
        <v>0</v>
      </c>
      <c r="G91" s="22">
        <v>0</v>
      </c>
      <c r="H91" s="23">
        <f t="shared" si="21"/>
        <v>0</v>
      </c>
      <c r="I91" s="22">
        <v>0</v>
      </c>
      <c r="J91" s="23">
        <f t="shared" si="22"/>
        <v>0</v>
      </c>
    </row>
    <row r="92" spans="2:10" x14ac:dyDescent="0.3">
      <c r="B92" s="9" t="s">
        <v>60</v>
      </c>
      <c r="C92" s="22">
        <v>0</v>
      </c>
      <c r="D92" s="23">
        <f t="shared" si="19"/>
        <v>0</v>
      </c>
      <c r="E92" s="22">
        <v>0</v>
      </c>
      <c r="F92" s="23">
        <f t="shared" si="20"/>
        <v>0</v>
      </c>
      <c r="G92" s="22">
        <v>0</v>
      </c>
      <c r="H92" s="23">
        <f t="shared" si="21"/>
        <v>0</v>
      </c>
      <c r="I92" s="22">
        <v>0</v>
      </c>
      <c r="J92" s="23">
        <f t="shared" si="22"/>
        <v>0</v>
      </c>
    </row>
    <row r="93" spans="2:10" x14ac:dyDescent="0.3">
      <c r="B93" s="9" t="s">
        <v>62</v>
      </c>
      <c r="C93" s="22">
        <v>1</v>
      </c>
      <c r="D93" s="23">
        <f t="shared" si="19"/>
        <v>2.4390243902439025E-2</v>
      </c>
      <c r="E93" s="22">
        <v>1</v>
      </c>
      <c r="F93" s="23">
        <f t="shared" si="20"/>
        <v>2.3255813953488372E-2</v>
      </c>
      <c r="G93" s="22">
        <v>2</v>
      </c>
      <c r="H93" s="23">
        <f t="shared" si="21"/>
        <v>0.15384615384615385</v>
      </c>
      <c r="I93" s="22">
        <v>4</v>
      </c>
      <c r="J93" s="23">
        <f t="shared" si="22"/>
        <v>4.1237113402061855E-2</v>
      </c>
    </row>
    <row r="94" spans="2:10" x14ac:dyDescent="0.3">
      <c r="B94" s="9" t="s">
        <v>61</v>
      </c>
      <c r="C94" s="22">
        <v>1</v>
      </c>
      <c r="D94" s="23">
        <f t="shared" si="19"/>
        <v>2.4390243902439025E-2</v>
      </c>
      <c r="E94" s="22">
        <v>0</v>
      </c>
      <c r="F94" s="23">
        <f t="shared" si="20"/>
        <v>0</v>
      </c>
      <c r="G94" s="22">
        <v>0</v>
      </c>
      <c r="H94" s="23">
        <f t="shared" si="21"/>
        <v>0</v>
      </c>
      <c r="I94" s="22">
        <v>1</v>
      </c>
      <c r="J94" s="23">
        <f t="shared" si="22"/>
        <v>1.0309278350515464E-2</v>
      </c>
    </row>
    <row r="95" spans="2:10" x14ac:dyDescent="0.3">
      <c r="B95" s="8" t="s">
        <v>16</v>
      </c>
      <c r="C95" s="22">
        <v>1</v>
      </c>
      <c r="D95" s="23">
        <f t="shared" si="19"/>
        <v>2.4390243902439025E-2</v>
      </c>
      <c r="E95" s="22">
        <v>0</v>
      </c>
      <c r="F95" s="23">
        <f t="shared" si="20"/>
        <v>0</v>
      </c>
      <c r="G95" s="22">
        <v>0</v>
      </c>
      <c r="H95" s="23">
        <f t="shared" si="21"/>
        <v>0</v>
      </c>
      <c r="I95" s="22">
        <v>1</v>
      </c>
      <c r="J95" s="23">
        <f t="shared" si="22"/>
        <v>1.0309278350515464E-2</v>
      </c>
    </row>
    <row r="96" spans="2:10" x14ac:dyDescent="0.3">
      <c r="B96" s="9" t="s">
        <v>42</v>
      </c>
      <c r="C96" s="22">
        <v>3</v>
      </c>
      <c r="D96" s="23">
        <f t="shared" si="19"/>
        <v>7.3170731707317069E-2</v>
      </c>
      <c r="E96" s="22">
        <v>0</v>
      </c>
      <c r="F96" s="23">
        <f t="shared" si="20"/>
        <v>0</v>
      </c>
      <c r="G96" s="22">
        <v>0</v>
      </c>
      <c r="H96" s="23">
        <f t="shared" si="21"/>
        <v>0</v>
      </c>
      <c r="I96" s="22">
        <v>3</v>
      </c>
      <c r="J96" s="23">
        <f t="shared" si="22"/>
        <v>3.0927835051546393E-2</v>
      </c>
    </row>
    <row r="97" spans="2:10" x14ac:dyDescent="0.3">
      <c r="B97" s="10" t="s">
        <v>68</v>
      </c>
      <c r="D97" s="11"/>
      <c r="F97" s="11"/>
      <c r="H97" s="11"/>
      <c r="J97" s="11"/>
    </row>
  </sheetData>
  <mergeCells count="35">
    <mergeCell ref="B4:B5"/>
    <mergeCell ref="C4:D4"/>
    <mergeCell ref="E4:F4"/>
    <mergeCell ref="I4:J4"/>
    <mergeCell ref="B12:B13"/>
    <mergeCell ref="C12:D12"/>
    <mergeCell ref="E12:F12"/>
    <mergeCell ref="G12:H12"/>
    <mergeCell ref="G4:H4"/>
    <mergeCell ref="I12:J12"/>
    <mergeCell ref="B19:B20"/>
    <mergeCell ref="C19:D19"/>
    <mergeCell ref="E19:F19"/>
    <mergeCell ref="G19:H19"/>
    <mergeCell ref="B28:B29"/>
    <mergeCell ref="C28:D28"/>
    <mergeCell ref="E28:F28"/>
    <mergeCell ref="G28:H28"/>
    <mergeCell ref="B71:B72"/>
    <mergeCell ref="C71:D71"/>
    <mergeCell ref="E71:F71"/>
    <mergeCell ref="G71:H71"/>
    <mergeCell ref="B37:B38"/>
    <mergeCell ref="C37:D37"/>
    <mergeCell ref="E37:F37"/>
    <mergeCell ref="G37:H37"/>
    <mergeCell ref="B47:B48"/>
    <mergeCell ref="C47:D47"/>
    <mergeCell ref="E47:F47"/>
    <mergeCell ref="G47:H47"/>
    <mergeCell ref="I19:J19"/>
    <mergeCell ref="I28:J28"/>
    <mergeCell ref="I37:J37"/>
    <mergeCell ref="I47:J47"/>
    <mergeCell ref="I71:J7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8"/>
  <sheetViews>
    <sheetView tabSelected="1" workbookViewId="0">
      <selection activeCell="J12" sqref="J12"/>
    </sheetView>
  </sheetViews>
  <sheetFormatPr defaultRowHeight="14.4" x14ac:dyDescent="0.3"/>
  <cols>
    <col min="2" max="2" width="69.88671875" customWidth="1"/>
    <col min="3" max="3" width="14.44140625" customWidth="1"/>
    <col min="4" max="4" width="13.6640625" customWidth="1"/>
    <col min="5" max="5" width="12.6640625" customWidth="1"/>
    <col min="6" max="6" width="11.88671875" customWidth="1"/>
  </cols>
  <sheetData>
    <row r="1" spans="1:8" x14ac:dyDescent="0.3">
      <c r="B1" s="1" t="s">
        <v>66</v>
      </c>
    </row>
    <row r="3" spans="1:8" x14ac:dyDescent="0.3">
      <c r="A3" s="15"/>
      <c r="B3" s="1" t="s">
        <v>1</v>
      </c>
    </row>
    <row r="4" spans="1:8" x14ac:dyDescent="0.3">
      <c r="B4" s="32" t="s">
        <v>2</v>
      </c>
      <c r="C4" s="33" t="s">
        <v>19</v>
      </c>
      <c r="D4" s="33"/>
      <c r="E4" s="33" t="s">
        <v>20</v>
      </c>
      <c r="F4" s="33"/>
      <c r="G4" s="33" t="s">
        <v>5</v>
      </c>
      <c r="H4" s="33"/>
    </row>
    <row r="5" spans="1:8" x14ac:dyDescent="0.3">
      <c r="B5" s="32"/>
      <c r="C5" s="18" t="s">
        <v>6</v>
      </c>
      <c r="D5" s="18" t="s">
        <v>7</v>
      </c>
      <c r="E5" s="18" t="s">
        <v>6</v>
      </c>
      <c r="F5" s="18" t="s">
        <v>7</v>
      </c>
      <c r="G5" s="18" t="s">
        <v>6</v>
      </c>
      <c r="H5" s="18" t="s">
        <v>7</v>
      </c>
    </row>
    <row r="6" spans="1:8" x14ac:dyDescent="0.3">
      <c r="B6" s="3" t="s">
        <v>3</v>
      </c>
      <c r="C6" s="22">
        <v>34</v>
      </c>
      <c r="D6" s="23">
        <f>C6/C$9</f>
        <v>0.35789473684210527</v>
      </c>
      <c r="E6" s="22">
        <v>75</v>
      </c>
      <c r="F6" s="23">
        <f>E6/E$9</f>
        <v>0.36764705882352944</v>
      </c>
      <c r="G6" s="22">
        <v>109</v>
      </c>
      <c r="H6" s="23">
        <f>G6/G$9</f>
        <v>0.36454849498327757</v>
      </c>
    </row>
    <row r="7" spans="1:8" x14ac:dyDescent="0.3">
      <c r="B7" s="3" t="s">
        <v>4</v>
      </c>
      <c r="C7" s="22">
        <v>45</v>
      </c>
      <c r="D7" s="23">
        <f t="shared" ref="D7:F8" si="0">C7/C$9</f>
        <v>0.47368421052631576</v>
      </c>
      <c r="E7" s="22">
        <v>101</v>
      </c>
      <c r="F7" s="23">
        <f t="shared" si="0"/>
        <v>0.49509803921568629</v>
      </c>
      <c r="G7" s="22">
        <v>146</v>
      </c>
      <c r="H7" s="23">
        <f t="shared" ref="H7" si="1">G7/G$9</f>
        <v>0.48829431438127091</v>
      </c>
    </row>
    <row r="8" spans="1:8" x14ac:dyDescent="0.3">
      <c r="B8" s="3" t="s">
        <v>11</v>
      </c>
      <c r="C8" s="22">
        <v>16</v>
      </c>
      <c r="D8" s="23">
        <f t="shared" si="0"/>
        <v>0.16842105263157894</v>
      </c>
      <c r="E8" s="22">
        <v>28</v>
      </c>
      <c r="F8" s="23">
        <f t="shared" si="0"/>
        <v>0.13725490196078433</v>
      </c>
      <c r="G8" s="22">
        <v>44</v>
      </c>
      <c r="H8" s="23">
        <f t="shared" ref="H8" si="2">G8/G$9</f>
        <v>0.14715719063545152</v>
      </c>
    </row>
    <row r="9" spans="1:8" x14ac:dyDescent="0.3">
      <c r="B9" s="2" t="s">
        <v>5</v>
      </c>
      <c r="C9" s="26">
        <v>95</v>
      </c>
      <c r="D9" s="20">
        <v>1</v>
      </c>
      <c r="E9" s="26">
        <v>204</v>
      </c>
      <c r="F9" s="20">
        <v>1</v>
      </c>
      <c r="G9" s="26">
        <v>299</v>
      </c>
      <c r="H9" s="20">
        <v>1</v>
      </c>
    </row>
    <row r="11" spans="1:8" x14ac:dyDescent="0.3">
      <c r="B11" s="1" t="s">
        <v>8</v>
      </c>
    </row>
    <row r="12" spans="1:8" x14ac:dyDescent="0.3">
      <c r="B12" s="32" t="s">
        <v>2</v>
      </c>
      <c r="C12" s="33" t="s">
        <v>19</v>
      </c>
      <c r="D12" s="33"/>
      <c r="E12" s="33" t="s">
        <v>20</v>
      </c>
      <c r="F12" s="33"/>
      <c r="G12" s="33" t="s">
        <v>5</v>
      </c>
      <c r="H12" s="33"/>
    </row>
    <row r="13" spans="1:8" x14ac:dyDescent="0.3">
      <c r="B13" s="32"/>
      <c r="C13" s="18" t="s">
        <v>6</v>
      </c>
      <c r="D13" s="18" t="s">
        <v>7</v>
      </c>
      <c r="E13" s="18" t="s">
        <v>6</v>
      </c>
      <c r="F13" s="18" t="s">
        <v>7</v>
      </c>
      <c r="G13" s="18" t="s">
        <v>6</v>
      </c>
      <c r="H13" s="18" t="s">
        <v>7</v>
      </c>
    </row>
    <row r="14" spans="1:8" x14ac:dyDescent="0.3">
      <c r="B14" s="3" t="s">
        <v>9</v>
      </c>
      <c r="C14" s="22">
        <v>46</v>
      </c>
      <c r="D14" s="23">
        <f>C14/C$17</f>
        <v>0.48421052631578948</v>
      </c>
      <c r="E14" s="22">
        <v>78</v>
      </c>
      <c r="F14" s="23">
        <f>E14/E$17</f>
        <v>0.38235294117647056</v>
      </c>
      <c r="G14" s="22">
        <v>124</v>
      </c>
      <c r="H14" s="23">
        <f>G14/G$17</f>
        <v>0.41471571906354515</v>
      </c>
    </row>
    <row r="15" spans="1:8" x14ac:dyDescent="0.3">
      <c r="B15" s="3" t="s">
        <v>10</v>
      </c>
      <c r="C15" s="22">
        <v>29</v>
      </c>
      <c r="D15" s="23">
        <f t="shared" ref="D15:F16" si="3">C15/C$17</f>
        <v>0.30526315789473685</v>
      </c>
      <c r="E15" s="22">
        <v>75</v>
      </c>
      <c r="F15" s="23">
        <f t="shared" si="3"/>
        <v>0.36764705882352944</v>
      </c>
      <c r="G15" s="22">
        <v>104</v>
      </c>
      <c r="H15" s="23">
        <f t="shared" ref="H15" si="4">G15/G$17</f>
        <v>0.34782608695652173</v>
      </c>
    </row>
    <row r="16" spans="1:8" x14ac:dyDescent="0.3">
      <c r="B16" s="3" t="s">
        <v>11</v>
      </c>
      <c r="C16" s="22">
        <v>20</v>
      </c>
      <c r="D16" s="23">
        <f t="shared" si="3"/>
        <v>0.21052631578947367</v>
      </c>
      <c r="E16" s="22">
        <v>51</v>
      </c>
      <c r="F16" s="23">
        <f t="shared" si="3"/>
        <v>0.25</v>
      </c>
      <c r="G16" s="22">
        <v>71</v>
      </c>
      <c r="H16" s="23">
        <f t="shared" ref="H16" si="5">G16/G$17</f>
        <v>0.23745819397993312</v>
      </c>
    </row>
    <row r="17" spans="1:8" x14ac:dyDescent="0.3">
      <c r="B17" s="2" t="s">
        <v>5</v>
      </c>
      <c r="C17" s="26">
        <v>95</v>
      </c>
      <c r="D17" s="20">
        <v>1</v>
      </c>
      <c r="E17" s="26">
        <v>204</v>
      </c>
      <c r="F17" s="20">
        <v>1</v>
      </c>
      <c r="G17" s="26">
        <v>299</v>
      </c>
      <c r="H17" s="20">
        <v>1</v>
      </c>
    </row>
    <row r="19" spans="1:8" x14ac:dyDescent="0.3">
      <c r="A19" s="15"/>
      <c r="B19" s="1" t="s">
        <v>12</v>
      </c>
    </row>
    <row r="20" spans="1:8" x14ac:dyDescent="0.3">
      <c r="B20" s="32" t="s">
        <v>2</v>
      </c>
      <c r="C20" s="33" t="s">
        <v>19</v>
      </c>
      <c r="D20" s="33"/>
      <c r="E20" s="33" t="s">
        <v>20</v>
      </c>
      <c r="F20" s="33"/>
      <c r="G20" s="33" t="s">
        <v>5</v>
      </c>
      <c r="H20" s="33"/>
    </row>
    <row r="21" spans="1:8" x14ac:dyDescent="0.3">
      <c r="B21" s="32"/>
      <c r="C21" s="18" t="s">
        <v>6</v>
      </c>
      <c r="D21" s="18" t="s">
        <v>7</v>
      </c>
      <c r="E21" s="18" t="s">
        <v>6</v>
      </c>
      <c r="F21" s="18" t="s">
        <v>7</v>
      </c>
      <c r="G21" s="18" t="s">
        <v>6</v>
      </c>
      <c r="H21" s="18" t="s">
        <v>7</v>
      </c>
    </row>
    <row r="22" spans="1:8" x14ac:dyDescent="0.3">
      <c r="B22" s="3" t="s">
        <v>13</v>
      </c>
      <c r="C22" s="24">
        <v>0</v>
      </c>
      <c r="D22" s="23">
        <f>C22/C$26</f>
        <v>0</v>
      </c>
      <c r="E22" s="24">
        <v>0</v>
      </c>
      <c r="F22" s="23">
        <f>E22/E$26</f>
        <v>0</v>
      </c>
      <c r="G22" s="24">
        <v>0</v>
      </c>
      <c r="H22" s="23">
        <f>G22/G$26</f>
        <v>0</v>
      </c>
    </row>
    <row r="23" spans="1:8" x14ac:dyDescent="0.3">
      <c r="B23" s="3" t="s">
        <v>14</v>
      </c>
      <c r="C23" s="22">
        <v>94</v>
      </c>
      <c r="D23" s="23">
        <f t="shared" ref="D23:F25" si="6">C23/C$26</f>
        <v>0.98947368421052628</v>
      </c>
      <c r="E23" s="22">
        <v>198</v>
      </c>
      <c r="F23" s="23">
        <f t="shared" si="6"/>
        <v>0.97058823529411764</v>
      </c>
      <c r="G23" s="22">
        <v>292</v>
      </c>
      <c r="H23" s="23">
        <f t="shared" ref="H23" si="7">G23/G$26</f>
        <v>0.97658862876254182</v>
      </c>
    </row>
    <row r="24" spans="1:8" x14ac:dyDescent="0.3">
      <c r="B24" s="3" t="s">
        <v>15</v>
      </c>
      <c r="C24" s="22">
        <v>1</v>
      </c>
      <c r="D24" s="23">
        <f t="shared" si="6"/>
        <v>1.0526315789473684E-2</v>
      </c>
      <c r="E24" s="22">
        <v>6</v>
      </c>
      <c r="F24" s="23">
        <f t="shared" si="6"/>
        <v>2.9411764705882353E-2</v>
      </c>
      <c r="G24" s="22">
        <v>7</v>
      </c>
      <c r="H24" s="23">
        <f t="shared" ref="H24" si="8">G24/G$26</f>
        <v>2.3411371237458192E-2</v>
      </c>
    </row>
    <row r="25" spans="1:8" x14ac:dyDescent="0.3">
      <c r="B25" s="3" t="s">
        <v>16</v>
      </c>
      <c r="C25" s="25">
        <v>0</v>
      </c>
      <c r="D25" s="23">
        <f t="shared" si="6"/>
        <v>0</v>
      </c>
      <c r="E25" s="25">
        <v>0</v>
      </c>
      <c r="F25" s="23">
        <f t="shared" si="6"/>
        <v>0</v>
      </c>
      <c r="G25" s="25">
        <v>0</v>
      </c>
      <c r="H25" s="23">
        <f t="shared" ref="H25" si="9">G25/G$26</f>
        <v>0</v>
      </c>
    </row>
    <row r="26" spans="1:8" x14ac:dyDescent="0.3">
      <c r="B26" s="2" t="s">
        <v>5</v>
      </c>
      <c r="C26" s="26">
        <v>95</v>
      </c>
      <c r="D26" s="20">
        <v>1</v>
      </c>
      <c r="E26" s="26">
        <v>204</v>
      </c>
      <c r="F26" s="20">
        <v>1</v>
      </c>
      <c r="G26" s="26">
        <v>299</v>
      </c>
      <c r="H26" s="20">
        <v>1</v>
      </c>
    </row>
    <row r="28" spans="1:8" x14ac:dyDescent="0.3">
      <c r="A28" s="15"/>
      <c r="B28" s="1" t="s">
        <v>17</v>
      </c>
    </row>
    <row r="29" spans="1:8" x14ac:dyDescent="0.3">
      <c r="B29" s="32" t="s">
        <v>2</v>
      </c>
      <c r="C29" s="33" t="s">
        <v>19</v>
      </c>
      <c r="D29" s="33"/>
      <c r="E29" s="33" t="s">
        <v>20</v>
      </c>
      <c r="F29" s="33"/>
      <c r="G29" s="33" t="s">
        <v>5</v>
      </c>
      <c r="H29" s="33"/>
    </row>
    <row r="30" spans="1:8" x14ac:dyDescent="0.3">
      <c r="B30" s="32"/>
      <c r="C30" s="18" t="s">
        <v>6</v>
      </c>
      <c r="D30" s="18" t="s">
        <v>7</v>
      </c>
      <c r="E30" s="18" t="s">
        <v>6</v>
      </c>
      <c r="F30" s="18" t="s">
        <v>7</v>
      </c>
      <c r="G30" s="18" t="s">
        <v>6</v>
      </c>
      <c r="H30" s="18" t="s">
        <v>7</v>
      </c>
    </row>
    <row r="31" spans="1:8" x14ac:dyDescent="0.3">
      <c r="B31" s="3" t="s">
        <v>13</v>
      </c>
      <c r="C31" s="24">
        <v>0</v>
      </c>
      <c r="D31" s="23">
        <f>C31/C$35</f>
        <v>0</v>
      </c>
      <c r="E31" s="24">
        <v>0</v>
      </c>
      <c r="F31" s="23">
        <f>E31/E$35</f>
        <v>0</v>
      </c>
      <c r="G31" s="24">
        <v>0</v>
      </c>
      <c r="H31" s="23">
        <f>G31/G$35</f>
        <v>0</v>
      </c>
    </row>
    <row r="32" spans="1:8" x14ac:dyDescent="0.3">
      <c r="B32" s="3" t="s">
        <v>14</v>
      </c>
      <c r="C32" s="22">
        <v>92</v>
      </c>
      <c r="D32" s="23">
        <f t="shared" ref="D32:F34" si="10">C32/C$35</f>
        <v>0.96842105263157896</v>
      </c>
      <c r="E32" s="22">
        <v>197</v>
      </c>
      <c r="F32" s="23">
        <f t="shared" si="10"/>
        <v>0.96568627450980393</v>
      </c>
      <c r="G32" s="22">
        <v>289</v>
      </c>
      <c r="H32" s="23">
        <f t="shared" ref="H32" si="11">G32/G$35</f>
        <v>0.96655518394648832</v>
      </c>
    </row>
    <row r="33" spans="1:8" x14ac:dyDescent="0.3">
      <c r="B33" s="3" t="s">
        <v>15</v>
      </c>
      <c r="C33" s="22">
        <v>3</v>
      </c>
      <c r="D33" s="23">
        <f t="shared" si="10"/>
        <v>3.1578947368421054E-2</v>
      </c>
      <c r="E33" s="22">
        <v>7</v>
      </c>
      <c r="F33" s="23">
        <f t="shared" si="10"/>
        <v>3.4313725490196081E-2</v>
      </c>
      <c r="G33" s="22">
        <v>10</v>
      </c>
      <c r="H33" s="23">
        <f t="shared" ref="H33" si="12">G33/G$35</f>
        <v>3.3444816053511704E-2</v>
      </c>
    </row>
    <row r="34" spans="1:8" x14ac:dyDescent="0.3">
      <c r="B34" s="3" t="s">
        <v>16</v>
      </c>
      <c r="C34" s="25">
        <v>0</v>
      </c>
      <c r="D34" s="23">
        <f t="shared" si="10"/>
        <v>0</v>
      </c>
      <c r="E34" s="25">
        <v>0</v>
      </c>
      <c r="F34" s="23">
        <f t="shared" si="10"/>
        <v>0</v>
      </c>
      <c r="G34" s="25">
        <v>0</v>
      </c>
      <c r="H34" s="23">
        <f t="shared" ref="H34" si="13">G34/G$35</f>
        <v>0</v>
      </c>
    </row>
    <row r="35" spans="1:8" x14ac:dyDescent="0.3">
      <c r="B35" s="2" t="s">
        <v>5</v>
      </c>
      <c r="C35" s="26">
        <v>95</v>
      </c>
      <c r="D35" s="20">
        <v>1</v>
      </c>
      <c r="E35" s="26">
        <v>204</v>
      </c>
      <c r="F35" s="20">
        <v>1</v>
      </c>
      <c r="G35" s="26">
        <v>299</v>
      </c>
      <c r="H35" s="20">
        <v>1</v>
      </c>
    </row>
    <row r="37" spans="1:8" x14ac:dyDescent="0.3">
      <c r="A37" s="15"/>
      <c r="B37" s="1" t="s">
        <v>21</v>
      </c>
    </row>
    <row r="38" spans="1:8" x14ac:dyDescent="0.3">
      <c r="B38" s="32" t="s">
        <v>2</v>
      </c>
      <c r="C38" s="33" t="s">
        <v>19</v>
      </c>
      <c r="D38" s="33"/>
      <c r="E38" s="33" t="s">
        <v>20</v>
      </c>
      <c r="F38" s="33"/>
      <c r="G38" s="33" t="s">
        <v>5</v>
      </c>
      <c r="H38" s="33"/>
    </row>
    <row r="39" spans="1:8" x14ac:dyDescent="0.3">
      <c r="B39" s="32"/>
      <c r="C39" s="18" t="s">
        <v>6</v>
      </c>
      <c r="D39" s="18" t="s">
        <v>7</v>
      </c>
      <c r="E39" s="18" t="s">
        <v>6</v>
      </c>
      <c r="F39" s="18" t="s">
        <v>7</v>
      </c>
      <c r="G39" s="18" t="s">
        <v>6</v>
      </c>
      <c r="H39" s="18" t="s">
        <v>7</v>
      </c>
    </row>
    <row r="40" spans="1:8" x14ac:dyDescent="0.3">
      <c r="B40" s="3" t="s">
        <v>22</v>
      </c>
      <c r="C40" s="22">
        <v>63</v>
      </c>
      <c r="D40" s="23">
        <f>C40/C$45</f>
        <v>0.66315789473684206</v>
      </c>
      <c r="E40" s="22">
        <v>107</v>
      </c>
      <c r="F40" s="23">
        <f>E40/E$45</f>
        <v>0.52450980392156865</v>
      </c>
      <c r="G40" s="22">
        <v>170</v>
      </c>
      <c r="H40" s="23">
        <f>G40/G$45</f>
        <v>0.56856187290969895</v>
      </c>
    </row>
    <row r="41" spans="1:8" x14ac:dyDescent="0.3">
      <c r="B41" s="3" t="s">
        <v>23</v>
      </c>
      <c r="C41" s="22">
        <v>6</v>
      </c>
      <c r="D41" s="23">
        <f t="shared" ref="D41:F44" si="14">C41/C$45</f>
        <v>6.3157894736842107E-2</v>
      </c>
      <c r="E41" s="22">
        <v>25</v>
      </c>
      <c r="F41" s="23">
        <f t="shared" si="14"/>
        <v>0.12254901960784313</v>
      </c>
      <c r="G41" s="22">
        <v>31</v>
      </c>
      <c r="H41" s="23">
        <f t="shared" ref="H41" si="15">G41/G$45</f>
        <v>0.10367892976588629</v>
      </c>
    </row>
    <row r="42" spans="1:8" x14ac:dyDescent="0.3">
      <c r="B42" s="3" t="s">
        <v>13</v>
      </c>
      <c r="C42" s="22">
        <v>26</v>
      </c>
      <c r="D42" s="23">
        <f t="shared" si="14"/>
        <v>0.27368421052631581</v>
      </c>
      <c r="E42" s="22">
        <v>71</v>
      </c>
      <c r="F42" s="23">
        <f t="shared" si="14"/>
        <v>0.34803921568627449</v>
      </c>
      <c r="G42" s="22">
        <v>97</v>
      </c>
      <c r="H42" s="23">
        <f t="shared" ref="H42" si="16">G42/G$45</f>
        <v>0.32441471571906355</v>
      </c>
    </row>
    <row r="43" spans="1:8" x14ac:dyDescent="0.3">
      <c r="B43" s="3" t="s">
        <v>15</v>
      </c>
      <c r="C43" s="25">
        <v>0</v>
      </c>
      <c r="D43" s="23">
        <f t="shared" si="14"/>
        <v>0</v>
      </c>
      <c r="E43" s="25">
        <v>0</v>
      </c>
      <c r="F43" s="23">
        <f t="shared" si="14"/>
        <v>0</v>
      </c>
      <c r="G43" s="25">
        <v>0</v>
      </c>
      <c r="H43" s="23">
        <f t="shared" ref="H43" si="17">G43/G$45</f>
        <v>0</v>
      </c>
    </row>
    <row r="44" spans="1:8" x14ac:dyDescent="0.3">
      <c r="B44" s="3" t="s">
        <v>16</v>
      </c>
      <c r="C44" s="25">
        <v>0</v>
      </c>
      <c r="D44" s="23">
        <f t="shared" si="14"/>
        <v>0</v>
      </c>
      <c r="E44" s="22">
        <v>1</v>
      </c>
      <c r="F44" s="23" t="s">
        <v>63</v>
      </c>
      <c r="G44" s="22">
        <v>1</v>
      </c>
      <c r="H44" s="23" t="s">
        <v>63</v>
      </c>
    </row>
    <row r="45" spans="1:8" x14ac:dyDescent="0.3">
      <c r="B45" s="2" t="s">
        <v>5</v>
      </c>
      <c r="C45" s="26">
        <v>95</v>
      </c>
      <c r="D45" s="20">
        <v>1</v>
      </c>
      <c r="E45" s="26">
        <v>204</v>
      </c>
      <c r="F45" s="20">
        <v>1</v>
      </c>
      <c r="G45" s="26">
        <v>299</v>
      </c>
      <c r="H45" s="20">
        <v>1</v>
      </c>
    </row>
    <row r="47" spans="1:8" x14ac:dyDescent="0.3">
      <c r="A47" s="15"/>
      <c r="B47" s="1" t="s">
        <v>24</v>
      </c>
    </row>
    <row r="48" spans="1:8" x14ac:dyDescent="0.3">
      <c r="B48" s="32" t="s">
        <v>2</v>
      </c>
      <c r="C48" s="33" t="s">
        <v>19</v>
      </c>
      <c r="D48" s="33"/>
      <c r="E48" s="33" t="s">
        <v>20</v>
      </c>
      <c r="F48" s="33"/>
      <c r="G48" s="33" t="s">
        <v>5</v>
      </c>
      <c r="H48" s="33"/>
    </row>
    <row r="49" spans="2:8" x14ac:dyDescent="0.3">
      <c r="B49" s="32"/>
      <c r="C49" s="18" t="s">
        <v>6</v>
      </c>
      <c r="D49" s="18" t="s">
        <v>7</v>
      </c>
      <c r="E49" s="18" t="s">
        <v>6</v>
      </c>
      <c r="F49" s="18" t="s">
        <v>7</v>
      </c>
      <c r="G49" s="18" t="s">
        <v>6</v>
      </c>
      <c r="H49" s="18" t="s">
        <v>7</v>
      </c>
    </row>
    <row r="50" spans="2:8" x14ac:dyDescent="0.3">
      <c r="B50" s="3" t="s">
        <v>25</v>
      </c>
      <c r="C50" s="22">
        <v>58</v>
      </c>
      <c r="D50" s="23">
        <f>C50/63</f>
        <v>0.92063492063492058</v>
      </c>
      <c r="E50" s="22">
        <v>82</v>
      </c>
      <c r="F50" s="23">
        <f>E50/107</f>
        <v>0.76635514018691586</v>
      </c>
      <c r="G50" s="22">
        <v>140</v>
      </c>
      <c r="H50" s="23">
        <f>G50/170</f>
        <v>0.82352941176470584</v>
      </c>
    </row>
    <row r="51" spans="2:8" x14ac:dyDescent="0.3">
      <c r="B51" s="3" t="s">
        <v>26</v>
      </c>
      <c r="C51" s="24">
        <v>0</v>
      </c>
      <c r="D51" s="23">
        <f t="shared" ref="D51:D68" si="18">C51/63</f>
        <v>0</v>
      </c>
      <c r="E51" s="24">
        <v>0</v>
      </c>
      <c r="F51" s="23">
        <f t="shared" ref="F51:F68" si="19">E51/107</f>
        <v>0</v>
      </c>
      <c r="G51" s="24">
        <v>0</v>
      </c>
      <c r="H51" s="23">
        <f t="shared" ref="H51:H68" si="20">G51/170</f>
        <v>0</v>
      </c>
    </row>
    <row r="52" spans="2:8" x14ac:dyDescent="0.3">
      <c r="B52" s="3" t="s">
        <v>27</v>
      </c>
      <c r="C52" s="24">
        <v>0</v>
      </c>
      <c r="D52" s="23">
        <f t="shared" si="18"/>
        <v>0</v>
      </c>
      <c r="E52" s="24">
        <v>0</v>
      </c>
      <c r="F52" s="23">
        <f t="shared" si="19"/>
        <v>0</v>
      </c>
      <c r="G52" s="24">
        <v>0</v>
      </c>
      <c r="H52" s="23">
        <f t="shared" si="20"/>
        <v>0</v>
      </c>
    </row>
    <row r="53" spans="2:8" x14ac:dyDescent="0.3">
      <c r="B53" s="3" t="s">
        <v>28</v>
      </c>
      <c r="C53" s="24">
        <v>0</v>
      </c>
      <c r="D53" s="23">
        <f t="shared" si="18"/>
        <v>0</v>
      </c>
      <c r="E53" s="24">
        <v>0</v>
      </c>
      <c r="F53" s="23">
        <f t="shared" si="19"/>
        <v>0</v>
      </c>
      <c r="G53" s="24">
        <v>0</v>
      </c>
      <c r="H53" s="23">
        <f t="shared" si="20"/>
        <v>0</v>
      </c>
    </row>
    <row r="54" spans="2:8" x14ac:dyDescent="0.3">
      <c r="B54" s="3" t="s">
        <v>29</v>
      </c>
      <c r="C54" s="24">
        <v>0</v>
      </c>
      <c r="D54" s="23">
        <f t="shared" si="18"/>
        <v>0</v>
      </c>
      <c r="E54" s="24">
        <v>0</v>
      </c>
      <c r="F54" s="23">
        <f t="shared" si="19"/>
        <v>0</v>
      </c>
      <c r="G54" s="24">
        <v>0</v>
      </c>
      <c r="H54" s="23">
        <f t="shared" si="20"/>
        <v>0</v>
      </c>
    </row>
    <row r="55" spans="2:8" x14ac:dyDescent="0.3">
      <c r="B55" s="3" t="s">
        <v>30</v>
      </c>
      <c r="C55" s="24">
        <v>0</v>
      </c>
      <c r="D55" s="23">
        <f t="shared" si="18"/>
        <v>0</v>
      </c>
      <c r="E55" s="24">
        <v>0</v>
      </c>
      <c r="F55" s="23">
        <f t="shared" si="19"/>
        <v>0</v>
      </c>
      <c r="G55" s="24">
        <v>0</v>
      </c>
      <c r="H55" s="23">
        <f t="shared" si="20"/>
        <v>0</v>
      </c>
    </row>
    <row r="56" spans="2:8" x14ac:dyDescent="0.3">
      <c r="B56" s="3" t="s">
        <v>31</v>
      </c>
      <c r="C56" s="24">
        <v>0</v>
      </c>
      <c r="D56" s="23">
        <f t="shared" si="18"/>
        <v>0</v>
      </c>
      <c r="E56" s="24">
        <v>0</v>
      </c>
      <c r="F56" s="23">
        <f t="shared" si="19"/>
        <v>0</v>
      </c>
      <c r="G56" s="24">
        <v>0</v>
      </c>
      <c r="H56" s="23">
        <f t="shared" si="20"/>
        <v>0</v>
      </c>
    </row>
    <row r="57" spans="2:8" x14ac:dyDescent="0.3">
      <c r="B57" s="3" t="s">
        <v>32</v>
      </c>
      <c r="C57" s="24">
        <v>0</v>
      </c>
      <c r="D57" s="23">
        <f t="shared" si="18"/>
        <v>0</v>
      </c>
      <c r="E57" s="24">
        <v>0</v>
      </c>
      <c r="F57" s="23">
        <f t="shared" si="19"/>
        <v>0</v>
      </c>
      <c r="G57" s="24">
        <v>0</v>
      </c>
      <c r="H57" s="23">
        <f t="shared" si="20"/>
        <v>0</v>
      </c>
    </row>
    <row r="58" spans="2:8" ht="28.8" x14ac:dyDescent="0.3">
      <c r="B58" s="6" t="s">
        <v>33</v>
      </c>
      <c r="C58" s="24">
        <v>0</v>
      </c>
      <c r="D58" s="23">
        <f t="shared" si="18"/>
        <v>0</v>
      </c>
      <c r="E58" s="24">
        <v>0</v>
      </c>
      <c r="F58" s="23">
        <f t="shared" si="19"/>
        <v>0</v>
      </c>
      <c r="G58" s="24">
        <v>0</v>
      </c>
      <c r="H58" s="23">
        <f t="shared" si="20"/>
        <v>0</v>
      </c>
    </row>
    <row r="59" spans="2:8" ht="28.8" x14ac:dyDescent="0.3">
      <c r="B59" s="6" t="s">
        <v>34</v>
      </c>
      <c r="C59" s="24">
        <v>0</v>
      </c>
      <c r="D59" s="23">
        <f t="shared" si="18"/>
        <v>0</v>
      </c>
      <c r="E59" s="24">
        <v>0</v>
      </c>
      <c r="F59" s="23">
        <f t="shared" si="19"/>
        <v>0</v>
      </c>
      <c r="G59" s="24">
        <v>0</v>
      </c>
      <c r="H59" s="23">
        <f t="shared" si="20"/>
        <v>0</v>
      </c>
    </row>
    <row r="60" spans="2:8" x14ac:dyDescent="0.3">
      <c r="B60" s="6" t="s">
        <v>35</v>
      </c>
      <c r="C60" s="24">
        <v>0</v>
      </c>
      <c r="D60" s="23">
        <f t="shared" si="18"/>
        <v>0</v>
      </c>
      <c r="E60" s="24">
        <v>0</v>
      </c>
      <c r="F60" s="23">
        <f t="shared" si="19"/>
        <v>0</v>
      </c>
      <c r="G60" s="24">
        <v>0</v>
      </c>
      <c r="H60" s="23">
        <f t="shared" si="20"/>
        <v>0</v>
      </c>
    </row>
    <row r="61" spans="2:8" ht="28.8" x14ac:dyDescent="0.3">
      <c r="B61" s="6" t="s">
        <v>36</v>
      </c>
      <c r="C61" s="24">
        <v>0</v>
      </c>
      <c r="D61" s="23">
        <f t="shared" si="18"/>
        <v>0</v>
      </c>
      <c r="E61" s="24">
        <v>0</v>
      </c>
      <c r="F61" s="23">
        <f t="shared" si="19"/>
        <v>0</v>
      </c>
      <c r="G61" s="24">
        <v>0</v>
      </c>
      <c r="H61" s="23">
        <f t="shared" si="20"/>
        <v>0</v>
      </c>
    </row>
    <row r="62" spans="2:8" x14ac:dyDescent="0.3">
      <c r="B62" s="3" t="s">
        <v>37</v>
      </c>
      <c r="C62" s="22">
        <v>5</v>
      </c>
      <c r="D62" s="23">
        <f t="shared" si="18"/>
        <v>7.9365079365079361E-2</v>
      </c>
      <c r="E62" s="22">
        <v>25</v>
      </c>
      <c r="F62" s="23">
        <f t="shared" si="19"/>
        <v>0.23364485981308411</v>
      </c>
      <c r="G62" s="22">
        <v>30</v>
      </c>
      <c r="H62" s="23">
        <f t="shared" si="20"/>
        <v>0.17647058823529413</v>
      </c>
    </row>
    <row r="63" spans="2:8" ht="43.2" x14ac:dyDescent="0.3">
      <c r="B63" s="6" t="s">
        <v>38</v>
      </c>
      <c r="C63" s="24">
        <v>0</v>
      </c>
      <c r="D63" s="23">
        <f t="shared" si="18"/>
        <v>0</v>
      </c>
      <c r="E63" s="24">
        <v>0</v>
      </c>
      <c r="F63" s="23">
        <f t="shared" si="19"/>
        <v>0</v>
      </c>
      <c r="G63" s="24">
        <v>0</v>
      </c>
      <c r="H63" s="23">
        <f t="shared" si="20"/>
        <v>0</v>
      </c>
    </row>
    <row r="64" spans="2:8" ht="28.8" x14ac:dyDescent="0.3">
      <c r="B64" s="6" t="s">
        <v>39</v>
      </c>
      <c r="C64" s="24">
        <v>0</v>
      </c>
      <c r="D64" s="23">
        <f t="shared" si="18"/>
        <v>0</v>
      </c>
      <c r="E64" s="24">
        <v>0</v>
      </c>
      <c r="F64" s="23">
        <f t="shared" si="19"/>
        <v>0</v>
      </c>
      <c r="G64" s="24">
        <v>0</v>
      </c>
      <c r="H64" s="23">
        <f t="shared" si="20"/>
        <v>0</v>
      </c>
    </row>
    <row r="65" spans="1:8" ht="28.8" x14ac:dyDescent="0.3">
      <c r="B65" s="6" t="s">
        <v>40</v>
      </c>
      <c r="C65" s="24">
        <v>0</v>
      </c>
      <c r="D65" s="23">
        <f t="shared" si="18"/>
        <v>0</v>
      </c>
      <c r="E65" s="24">
        <v>0</v>
      </c>
      <c r="F65" s="23">
        <f t="shared" si="19"/>
        <v>0</v>
      </c>
      <c r="G65" s="24">
        <v>0</v>
      </c>
      <c r="H65" s="23">
        <f t="shared" si="20"/>
        <v>0</v>
      </c>
    </row>
    <row r="66" spans="1:8" x14ac:dyDescent="0.3">
      <c r="B66" s="3" t="s">
        <v>41</v>
      </c>
      <c r="C66" s="24">
        <v>0</v>
      </c>
      <c r="D66" s="23">
        <f t="shared" si="18"/>
        <v>0</v>
      </c>
      <c r="E66" s="24">
        <v>0</v>
      </c>
      <c r="F66" s="23">
        <f t="shared" si="19"/>
        <v>0</v>
      </c>
      <c r="G66" s="24">
        <v>0</v>
      </c>
      <c r="H66" s="23">
        <f t="shared" si="20"/>
        <v>0</v>
      </c>
    </row>
    <row r="67" spans="1:8" x14ac:dyDescent="0.3">
      <c r="B67" s="3" t="s">
        <v>16</v>
      </c>
      <c r="C67" s="24">
        <v>0</v>
      </c>
      <c r="D67" s="23">
        <f t="shared" si="18"/>
        <v>0</v>
      </c>
      <c r="E67" s="24">
        <v>0</v>
      </c>
      <c r="F67" s="23">
        <f t="shared" si="19"/>
        <v>0</v>
      </c>
      <c r="G67" s="24">
        <v>0</v>
      </c>
      <c r="H67" s="23">
        <f t="shared" si="20"/>
        <v>0</v>
      </c>
    </row>
    <row r="68" spans="1:8" x14ac:dyDescent="0.3">
      <c r="B68" s="3" t="s">
        <v>42</v>
      </c>
      <c r="C68" s="24">
        <v>0</v>
      </c>
      <c r="D68" s="23">
        <f t="shared" si="18"/>
        <v>0</v>
      </c>
      <c r="E68" s="24">
        <v>0</v>
      </c>
      <c r="F68" s="23">
        <f t="shared" si="19"/>
        <v>0</v>
      </c>
      <c r="G68" s="24">
        <v>0</v>
      </c>
      <c r="H68" s="23">
        <f t="shared" si="20"/>
        <v>0</v>
      </c>
    </row>
    <row r="69" spans="1:8" ht="28.8" x14ac:dyDescent="0.3">
      <c r="B69" s="7" t="s">
        <v>67</v>
      </c>
      <c r="D69" s="11"/>
      <c r="F69" s="11"/>
      <c r="H69" s="11"/>
    </row>
    <row r="71" spans="1:8" x14ac:dyDescent="0.3">
      <c r="A71" s="15"/>
      <c r="B71" s="1" t="s">
        <v>43</v>
      </c>
    </row>
    <row r="72" spans="1:8" x14ac:dyDescent="0.3">
      <c r="B72" s="32" t="s">
        <v>2</v>
      </c>
      <c r="C72" s="33" t="s">
        <v>19</v>
      </c>
      <c r="D72" s="33"/>
      <c r="E72" s="33" t="s">
        <v>20</v>
      </c>
      <c r="F72" s="33"/>
      <c r="G72" s="33" t="s">
        <v>5</v>
      </c>
      <c r="H72" s="33"/>
    </row>
    <row r="73" spans="1:8" x14ac:dyDescent="0.3">
      <c r="B73" s="32"/>
      <c r="C73" s="18" t="s">
        <v>6</v>
      </c>
      <c r="D73" s="18" t="s">
        <v>7</v>
      </c>
      <c r="E73" s="18" t="s">
        <v>6</v>
      </c>
      <c r="F73" s="18" t="s">
        <v>7</v>
      </c>
      <c r="G73" s="18" t="s">
        <v>6</v>
      </c>
      <c r="H73" s="18" t="s">
        <v>7</v>
      </c>
    </row>
    <row r="74" spans="1:8" x14ac:dyDescent="0.3">
      <c r="B74" s="8" t="s">
        <v>44</v>
      </c>
      <c r="C74" s="22">
        <v>0</v>
      </c>
      <c r="D74" s="23">
        <f>C74/26</f>
        <v>0</v>
      </c>
      <c r="E74" s="22">
        <v>0</v>
      </c>
      <c r="F74" s="23">
        <f>E74/71</f>
        <v>0</v>
      </c>
      <c r="G74" s="22">
        <v>0</v>
      </c>
      <c r="H74" s="23">
        <f>G74/97</f>
        <v>0</v>
      </c>
    </row>
    <row r="75" spans="1:8" x14ac:dyDescent="0.3">
      <c r="B75" s="8" t="s">
        <v>45</v>
      </c>
      <c r="C75" s="22">
        <v>7</v>
      </c>
      <c r="D75" s="23">
        <f t="shared" ref="D75:D97" si="21">C75/26</f>
        <v>0.26923076923076922</v>
      </c>
      <c r="E75" s="22">
        <v>9</v>
      </c>
      <c r="F75" s="23">
        <f t="shared" ref="F75:F97" si="22">E75/71</f>
        <v>0.12676056338028169</v>
      </c>
      <c r="G75" s="22">
        <v>16</v>
      </c>
      <c r="H75" s="23">
        <f t="shared" ref="H75:H97" si="23">G75/97</f>
        <v>0.16494845360824742</v>
      </c>
    </row>
    <row r="76" spans="1:8" x14ac:dyDescent="0.3">
      <c r="B76" s="9" t="s">
        <v>46</v>
      </c>
      <c r="C76" s="22">
        <v>0</v>
      </c>
      <c r="D76" s="23">
        <f t="shared" si="21"/>
        <v>0</v>
      </c>
      <c r="E76" s="22">
        <v>0</v>
      </c>
      <c r="F76" s="23">
        <f t="shared" si="22"/>
        <v>0</v>
      </c>
      <c r="G76" s="22">
        <v>0</v>
      </c>
      <c r="H76" s="23">
        <f t="shared" si="23"/>
        <v>0</v>
      </c>
    </row>
    <row r="77" spans="1:8" x14ac:dyDescent="0.3">
      <c r="B77" s="9" t="s">
        <v>47</v>
      </c>
      <c r="C77" s="22">
        <v>0</v>
      </c>
      <c r="D77" s="23">
        <f t="shared" si="21"/>
        <v>0</v>
      </c>
      <c r="E77" s="22">
        <v>0</v>
      </c>
      <c r="F77" s="23">
        <f t="shared" si="22"/>
        <v>0</v>
      </c>
      <c r="G77" s="22">
        <v>0</v>
      </c>
      <c r="H77" s="23">
        <f t="shared" si="23"/>
        <v>0</v>
      </c>
    </row>
    <row r="78" spans="1:8" x14ac:dyDescent="0.3">
      <c r="B78" s="9" t="s">
        <v>48</v>
      </c>
      <c r="C78" s="22">
        <v>10</v>
      </c>
      <c r="D78" s="23">
        <f t="shared" si="21"/>
        <v>0.38461538461538464</v>
      </c>
      <c r="E78" s="22">
        <v>26</v>
      </c>
      <c r="F78" s="23">
        <f t="shared" si="22"/>
        <v>0.36619718309859156</v>
      </c>
      <c r="G78" s="22">
        <v>36</v>
      </c>
      <c r="H78" s="23">
        <f t="shared" si="23"/>
        <v>0.37113402061855671</v>
      </c>
    </row>
    <row r="79" spans="1:8" x14ac:dyDescent="0.3">
      <c r="B79" s="9" t="s">
        <v>49</v>
      </c>
      <c r="C79" s="22">
        <v>7</v>
      </c>
      <c r="D79" s="23">
        <f t="shared" si="21"/>
        <v>0.26923076923076922</v>
      </c>
      <c r="E79" s="22">
        <v>27</v>
      </c>
      <c r="F79" s="23">
        <f t="shared" si="22"/>
        <v>0.38028169014084506</v>
      </c>
      <c r="G79" s="22">
        <v>34</v>
      </c>
      <c r="H79" s="23">
        <f t="shared" si="23"/>
        <v>0.35051546391752575</v>
      </c>
    </row>
    <row r="80" spans="1:8" x14ac:dyDescent="0.3">
      <c r="B80" s="8" t="s">
        <v>50</v>
      </c>
      <c r="C80" s="22">
        <v>0</v>
      </c>
      <c r="D80" s="23">
        <f t="shared" si="21"/>
        <v>0</v>
      </c>
      <c r="E80" s="22">
        <v>0</v>
      </c>
      <c r="F80" s="23">
        <f t="shared" si="22"/>
        <v>0</v>
      </c>
      <c r="G80" s="22">
        <v>0</v>
      </c>
      <c r="H80" s="23">
        <f t="shared" si="23"/>
        <v>0</v>
      </c>
    </row>
    <row r="81" spans="2:8" x14ac:dyDescent="0.3">
      <c r="B81" s="8" t="s">
        <v>51</v>
      </c>
      <c r="C81" s="22">
        <v>0</v>
      </c>
      <c r="D81" s="23">
        <f t="shared" si="21"/>
        <v>0</v>
      </c>
      <c r="E81" s="22">
        <v>0</v>
      </c>
      <c r="F81" s="23">
        <f t="shared" si="22"/>
        <v>0</v>
      </c>
      <c r="G81" s="22">
        <v>0</v>
      </c>
      <c r="H81" s="23">
        <f t="shared" si="23"/>
        <v>0</v>
      </c>
    </row>
    <row r="82" spans="2:8" x14ac:dyDescent="0.3">
      <c r="B82" s="8" t="s">
        <v>52</v>
      </c>
      <c r="C82" s="22">
        <v>0</v>
      </c>
      <c r="D82" s="23">
        <f t="shared" si="21"/>
        <v>0</v>
      </c>
      <c r="E82" s="22">
        <v>0</v>
      </c>
      <c r="F82" s="23">
        <f t="shared" si="22"/>
        <v>0</v>
      </c>
      <c r="G82" s="22">
        <v>0</v>
      </c>
      <c r="H82" s="23">
        <f t="shared" si="23"/>
        <v>0</v>
      </c>
    </row>
    <row r="83" spans="2:8" x14ac:dyDescent="0.3">
      <c r="B83" s="8" t="s">
        <v>31</v>
      </c>
      <c r="C83" s="22">
        <v>0</v>
      </c>
      <c r="D83" s="23">
        <f t="shared" si="21"/>
        <v>0</v>
      </c>
      <c r="E83" s="22">
        <v>0</v>
      </c>
      <c r="F83" s="23">
        <f t="shared" si="22"/>
        <v>0</v>
      </c>
      <c r="G83" s="22">
        <v>0</v>
      </c>
      <c r="H83" s="23">
        <f t="shared" si="23"/>
        <v>0</v>
      </c>
    </row>
    <row r="84" spans="2:8" ht="28.8" x14ac:dyDescent="0.3">
      <c r="B84" s="9" t="s">
        <v>53</v>
      </c>
      <c r="C84" s="22">
        <v>0</v>
      </c>
      <c r="D84" s="23">
        <f t="shared" si="21"/>
        <v>0</v>
      </c>
      <c r="E84" s="22">
        <v>0</v>
      </c>
      <c r="F84" s="23">
        <f t="shared" si="22"/>
        <v>0</v>
      </c>
      <c r="G84" s="22">
        <v>0</v>
      </c>
      <c r="H84" s="23">
        <f t="shared" si="23"/>
        <v>0</v>
      </c>
    </row>
    <row r="85" spans="2:8" x14ac:dyDescent="0.3">
      <c r="B85" s="8" t="s">
        <v>54</v>
      </c>
      <c r="C85" s="22">
        <v>0</v>
      </c>
      <c r="D85" s="23">
        <f t="shared" si="21"/>
        <v>0</v>
      </c>
      <c r="E85" s="22">
        <v>0</v>
      </c>
      <c r="F85" s="23">
        <f t="shared" si="22"/>
        <v>0</v>
      </c>
      <c r="G85" s="22">
        <v>0</v>
      </c>
      <c r="H85" s="23">
        <f t="shared" si="23"/>
        <v>0</v>
      </c>
    </row>
    <row r="86" spans="2:8" x14ac:dyDescent="0.3">
      <c r="B86" s="8" t="s">
        <v>55</v>
      </c>
      <c r="C86" s="22">
        <v>0</v>
      </c>
      <c r="D86" s="23">
        <f t="shared" si="21"/>
        <v>0</v>
      </c>
      <c r="E86" s="22">
        <v>1</v>
      </c>
      <c r="F86" s="23">
        <f t="shared" si="22"/>
        <v>1.4084507042253521E-2</v>
      </c>
      <c r="G86" s="22">
        <v>1</v>
      </c>
      <c r="H86" s="23">
        <f t="shared" si="23"/>
        <v>1.0309278350515464E-2</v>
      </c>
    </row>
    <row r="87" spans="2:8" ht="28.8" x14ac:dyDescent="0.3">
      <c r="B87" s="9" t="s">
        <v>56</v>
      </c>
      <c r="C87" s="22">
        <v>0</v>
      </c>
      <c r="D87" s="23">
        <f t="shared" si="21"/>
        <v>0</v>
      </c>
      <c r="E87" s="22">
        <v>8</v>
      </c>
      <c r="F87" s="23">
        <f t="shared" si="22"/>
        <v>0.11267605633802817</v>
      </c>
      <c r="G87" s="22">
        <v>8</v>
      </c>
      <c r="H87" s="23">
        <f t="shared" si="23"/>
        <v>8.247422680412371E-2</v>
      </c>
    </row>
    <row r="88" spans="2:8" x14ac:dyDescent="0.3">
      <c r="B88" s="9" t="s">
        <v>35</v>
      </c>
      <c r="C88" s="22">
        <v>2</v>
      </c>
      <c r="D88" s="23">
        <f t="shared" si="21"/>
        <v>7.6923076923076927E-2</v>
      </c>
      <c r="E88" s="22">
        <v>1</v>
      </c>
      <c r="F88" s="23">
        <f t="shared" si="22"/>
        <v>1.4084507042253521E-2</v>
      </c>
      <c r="G88" s="22">
        <v>3</v>
      </c>
      <c r="H88" s="23">
        <f t="shared" si="23"/>
        <v>3.0927835051546393E-2</v>
      </c>
    </row>
    <row r="89" spans="2:8" ht="28.8" x14ac:dyDescent="0.3">
      <c r="B89" s="9" t="s">
        <v>36</v>
      </c>
      <c r="C89" s="22">
        <v>1</v>
      </c>
      <c r="D89" s="23">
        <f t="shared" si="21"/>
        <v>3.8461538461538464E-2</v>
      </c>
      <c r="E89" s="22">
        <v>0</v>
      </c>
      <c r="F89" s="23">
        <f t="shared" si="22"/>
        <v>0</v>
      </c>
      <c r="G89" s="22">
        <v>1</v>
      </c>
      <c r="H89" s="23">
        <f t="shared" si="23"/>
        <v>1.0309278350515464E-2</v>
      </c>
    </row>
    <row r="90" spans="2:8" x14ac:dyDescent="0.3">
      <c r="B90" s="9" t="s">
        <v>57</v>
      </c>
      <c r="C90" s="22">
        <v>1</v>
      </c>
      <c r="D90" s="23">
        <f t="shared" si="21"/>
        <v>3.8461538461538464E-2</v>
      </c>
      <c r="E90" s="22">
        <v>2</v>
      </c>
      <c r="F90" s="23">
        <f t="shared" si="22"/>
        <v>2.8169014084507043E-2</v>
      </c>
      <c r="G90" s="22">
        <v>3</v>
      </c>
      <c r="H90" s="23">
        <f t="shared" si="23"/>
        <v>3.0927835051546393E-2</v>
      </c>
    </row>
    <row r="91" spans="2:8" ht="43.2" x14ac:dyDescent="0.3">
      <c r="B91" s="9" t="s">
        <v>58</v>
      </c>
      <c r="C91" s="22">
        <v>0</v>
      </c>
      <c r="D91" s="23">
        <f t="shared" si="21"/>
        <v>0</v>
      </c>
      <c r="E91" s="22">
        <v>0</v>
      </c>
      <c r="F91" s="23">
        <f t="shared" si="22"/>
        <v>0</v>
      </c>
      <c r="G91" s="22">
        <v>0</v>
      </c>
      <c r="H91" s="23">
        <f t="shared" si="23"/>
        <v>0</v>
      </c>
    </row>
    <row r="92" spans="2:8" ht="28.8" x14ac:dyDescent="0.3">
      <c r="B92" s="9" t="s">
        <v>59</v>
      </c>
      <c r="C92" s="22">
        <v>0</v>
      </c>
      <c r="D92" s="23">
        <f t="shared" si="21"/>
        <v>0</v>
      </c>
      <c r="E92" s="22">
        <v>0</v>
      </c>
      <c r="F92" s="23">
        <f t="shared" si="22"/>
        <v>0</v>
      </c>
      <c r="G92" s="22">
        <v>0</v>
      </c>
      <c r="H92" s="23">
        <f t="shared" si="23"/>
        <v>0</v>
      </c>
    </row>
    <row r="93" spans="2:8" x14ac:dyDescent="0.3">
      <c r="B93" s="9" t="s">
        <v>60</v>
      </c>
      <c r="C93" s="22">
        <v>0</v>
      </c>
      <c r="D93" s="23">
        <f t="shared" si="21"/>
        <v>0</v>
      </c>
      <c r="E93" s="22">
        <v>0</v>
      </c>
      <c r="F93" s="23">
        <f t="shared" si="22"/>
        <v>0</v>
      </c>
      <c r="G93" s="22">
        <v>0</v>
      </c>
      <c r="H93" s="23">
        <f t="shared" si="23"/>
        <v>0</v>
      </c>
    </row>
    <row r="94" spans="2:8" x14ac:dyDescent="0.3">
      <c r="B94" s="9" t="s">
        <v>62</v>
      </c>
      <c r="C94" s="22">
        <v>2</v>
      </c>
      <c r="D94" s="23">
        <f t="shared" si="21"/>
        <v>7.6923076923076927E-2</v>
      </c>
      <c r="E94" s="22">
        <v>2</v>
      </c>
      <c r="F94" s="23">
        <f t="shared" si="22"/>
        <v>2.8169014084507043E-2</v>
      </c>
      <c r="G94" s="22">
        <v>4</v>
      </c>
      <c r="H94" s="23">
        <f t="shared" si="23"/>
        <v>4.1237113402061855E-2</v>
      </c>
    </row>
    <row r="95" spans="2:8" x14ac:dyDescent="0.3">
      <c r="B95" s="9" t="s">
        <v>61</v>
      </c>
      <c r="C95" s="22">
        <v>0</v>
      </c>
      <c r="D95" s="23">
        <f t="shared" si="21"/>
        <v>0</v>
      </c>
      <c r="E95" s="22">
        <v>1</v>
      </c>
      <c r="F95" s="23">
        <f t="shared" si="22"/>
        <v>1.4084507042253521E-2</v>
      </c>
      <c r="G95" s="22">
        <v>1</v>
      </c>
      <c r="H95" s="23">
        <f t="shared" si="23"/>
        <v>1.0309278350515464E-2</v>
      </c>
    </row>
    <row r="96" spans="2:8" x14ac:dyDescent="0.3">
      <c r="B96" s="8" t="s">
        <v>16</v>
      </c>
      <c r="C96" s="22">
        <v>1</v>
      </c>
      <c r="D96" s="23">
        <f t="shared" si="21"/>
        <v>3.8461538461538464E-2</v>
      </c>
      <c r="E96" s="22">
        <v>0</v>
      </c>
      <c r="F96" s="23">
        <f t="shared" si="22"/>
        <v>0</v>
      </c>
      <c r="G96" s="22">
        <v>1</v>
      </c>
      <c r="H96" s="23">
        <f t="shared" si="23"/>
        <v>1.0309278350515464E-2</v>
      </c>
    </row>
    <row r="97" spans="2:8" x14ac:dyDescent="0.3">
      <c r="B97" s="9" t="s">
        <v>42</v>
      </c>
      <c r="C97" s="22">
        <v>1</v>
      </c>
      <c r="D97" s="23">
        <f t="shared" si="21"/>
        <v>3.8461538461538464E-2</v>
      </c>
      <c r="E97" s="22">
        <v>2</v>
      </c>
      <c r="F97" s="23">
        <f t="shared" si="22"/>
        <v>2.8169014084507043E-2</v>
      </c>
      <c r="G97" s="22">
        <v>3</v>
      </c>
      <c r="H97" s="23">
        <f t="shared" si="23"/>
        <v>3.0927835051546393E-2</v>
      </c>
    </row>
    <row r="98" spans="2:8" x14ac:dyDescent="0.3">
      <c r="B98" s="10" t="s">
        <v>68</v>
      </c>
      <c r="D98" s="11"/>
      <c r="F98" s="11"/>
      <c r="H98" s="11"/>
    </row>
  </sheetData>
  <mergeCells count="28">
    <mergeCell ref="B4:B5"/>
    <mergeCell ref="C4:D4"/>
    <mergeCell ref="E4:F4"/>
    <mergeCell ref="G4:H4"/>
    <mergeCell ref="B12:B13"/>
    <mergeCell ref="C12:D12"/>
    <mergeCell ref="E12:F12"/>
    <mergeCell ref="G12:H12"/>
    <mergeCell ref="B20:B21"/>
    <mergeCell ref="C20:D20"/>
    <mergeCell ref="E20:F20"/>
    <mergeCell ref="G20:H20"/>
    <mergeCell ref="B29:B30"/>
    <mergeCell ref="C29:D29"/>
    <mergeCell ref="E29:F29"/>
    <mergeCell ref="G29:H29"/>
    <mergeCell ref="B72:B73"/>
    <mergeCell ref="C72:D72"/>
    <mergeCell ref="E72:F72"/>
    <mergeCell ref="G72:H72"/>
    <mergeCell ref="B38:B39"/>
    <mergeCell ref="C38:D38"/>
    <mergeCell ref="E38:F38"/>
    <mergeCell ref="G38:H38"/>
    <mergeCell ref="B48:B49"/>
    <mergeCell ref="C48:D48"/>
    <mergeCell ref="E48:F48"/>
    <mergeCell ref="G48:H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Chennai Raw Data</vt:lpstr>
      <vt:lpstr>Frequency Tables</vt:lpstr>
      <vt:lpstr>Crosstabs- Age</vt:lpstr>
      <vt:lpstr>Crosstabs - Gender</vt:lpstr>
      <vt:lpstr>Crosstabs - 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SysAdmin</dc:creator>
  <cp:lastModifiedBy>Windows User</cp:lastModifiedBy>
  <dcterms:created xsi:type="dcterms:W3CDTF">2021-06-25T10:40:41Z</dcterms:created>
  <dcterms:modified xsi:type="dcterms:W3CDTF">2021-07-12T10:31:10Z</dcterms:modified>
</cp:coreProperties>
</file>